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workbookProtection workbookPassword="EEF7" lockStructure="1"/>
  <bookViews>
    <workbookView xWindow="0" yWindow="0" windowWidth="20730" windowHeight="8265" tabRatio="500" firstSheet="1" activeTab="1"/>
  </bookViews>
  <sheets>
    <sheet name="Arkusz11" sheetId="2" state="hidden" r:id="rId1"/>
    <sheet name="Budżet" sheetId="3" r:id="rId2"/>
    <sheet name="dane do wniosku" sheetId="6" state="hidden" r:id="rId3"/>
  </sheets>
  <definedNames>
    <definedName name="poz_budzet">Budżet!$B$23:$B$100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42" i="3" l="1"/>
  <c r="C13" i="3" l="1"/>
  <c r="C10" i="3"/>
  <c r="C20" i="3"/>
  <c r="C19" i="3"/>
  <c r="C18" i="3"/>
  <c r="C17" i="3"/>
  <c r="C16" i="3"/>
  <c r="C15" i="3"/>
  <c r="C14" i="3"/>
  <c r="C12" i="3"/>
  <c r="C11" i="3"/>
  <c r="C9" i="3"/>
  <c r="I75" i="3"/>
  <c r="I11" i="3" s="1"/>
  <c r="I88" i="3"/>
  <c r="I12" i="3" s="1"/>
  <c r="I36" i="3"/>
  <c r="I8" i="3" s="1"/>
  <c r="I49" i="3"/>
  <c r="I9" i="3" s="1"/>
  <c r="I62" i="3"/>
  <c r="I10" i="3" s="1"/>
  <c r="I101" i="3"/>
  <c r="I13" i="3" s="1"/>
  <c r="I114" i="3"/>
  <c r="I14" i="3" s="1"/>
  <c r="I127" i="3"/>
  <c r="I15" i="3" s="1"/>
  <c r="I140" i="3"/>
  <c r="I16" i="3" s="1"/>
  <c r="I17" i="3"/>
  <c r="I18" i="3"/>
  <c r="I19" i="3"/>
  <c r="I20" i="3"/>
  <c r="I22" i="3"/>
  <c r="B152" i="3"/>
  <c r="B151" i="3"/>
  <c r="B150" i="3"/>
  <c r="B149" i="3"/>
  <c r="B148" i="3"/>
  <c r="B147" i="3"/>
  <c r="B146" i="3"/>
  <c r="B145" i="3"/>
  <c r="B144" i="3"/>
  <c r="B143" i="3"/>
  <c r="B139" i="3"/>
  <c r="B137" i="3"/>
  <c r="B136" i="3"/>
  <c r="B135" i="3"/>
  <c r="B134" i="3"/>
  <c r="B133" i="3"/>
  <c r="B132" i="3"/>
  <c r="B131" i="3"/>
  <c r="B130" i="3"/>
  <c r="B129" i="3"/>
  <c r="B128" i="3"/>
  <c r="B126" i="3"/>
  <c r="B125" i="3"/>
  <c r="B124" i="3"/>
  <c r="B123" i="3"/>
  <c r="B122" i="3"/>
  <c r="B121" i="3"/>
  <c r="B120" i="3"/>
  <c r="B119" i="3"/>
  <c r="B118" i="3"/>
  <c r="B117" i="3"/>
  <c r="B116" i="3"/>
  <c r="B115" i="3"/>
  <c r="B113" i="3"/>
  <c r="B109" i="3"/>
  <c r="B108" i="3"/>
  <c r="B107" i="3"/>
  <c r="B106" i="3"/>
  <c r="B105" i="3"/>
  <c r="B104" i="3"/>
  <c r="B103" i="3"/>
  <c r="B102" i="3"/>
  <c r="B97" i="3"/>
  <c r="B96" i="3"/>
  <c r="B95" i="3"/>
  <c r="B94" i="3"/>
  <c r="B93" i="3"/>
  <c r="B92" i="3"/>
  <c r="B91" i="3"/>
  <c r="B90" i="3"/>
  <c r="B89" i="3"/>
  <c r="B27" i="3"/>
  <c r="B28" i="3"/>
  <c r="B29" i="3"/>
  <c r="B35" i="3"/>
  <c r="B26" i="3"/>
  <c r="B25" i="3"/>
  <c r="B24" i="3"/>
  <c r="B23" i="3"/>
  <c r="I6" i="3" l="1"/>
  <c r="G19" i="3"/>
  <c r="G140" i="3"/>
  <c r="G16" i="3" s="1"/>
  <c r="G20" i="3"/>
  <c r="G17" i="3"/>
  <c r="G18" i="3"/>
  <c r="H101" i="3"/>
  <c r="H13" i="3" s="1"/>
  <c r="H140" i="3"/>
  <c r="H16" i="3" s="1"/>
  <c r="H18" i="3"/>
  <c r="H20" i="3"/>
  <c r="H17" i="3"/>
  <c r="H19" i="3"/>
  <c r="G127" i="3"/>
  <c r="G15" i="3" s="1"/>
  <c r="H127" i="3"/>
  <c r="H15" i="3" s="1"/>
  <c r="G114" i="3"/>
  <c r="G14" i="3" s="1"/>
  <c r="H114" i="3"/>
  <c r="H14" i="3" s="1"/>
  <c r="G36" i="3"/>
  <c r="G8" i="3" s="1"/>
  <c r="G75" i="3"/>
  <c r="G11" i="3" s="1"/>
  <c r="G101" i="3"/>
  <c r="G13" i="3" s="1"/>
  <c r="G88" i="3"/>
  <c r="G12" i="3" s="1"/>
  <c r="H88" i="3"/>
  <c r="H12" i="3" s="1"/>
  <c r="I7" i="3"/>
  <c r="H75" i="3"/>
  <c r="H11" i="3" s="1"/>
  <c r="G62" i="3"/>
  <c r="G10" i="3" s="1"/>
  <c r="H62" i="3"/>
  <c r="H10" i="3" s="1"/>
  <c r="G49" i="3"/>
  <c r="G9" i="3" s="1"/>
  <c r="H49" i="3"/>
  <c r="H9" i="3" s="1"/>
  <c r="G22" i="3"/>
  <c r="H22" i="3"/>
  <c r="H36" i="3"/>
  <c r="H8" i="3" s="1"/>
  <c r="G6" i="3" l="1"/>
  <c r="H6" i="3"/>
  <c r="G7" i="3"/>
  <c r="I5" i="3" s="1"/>
  <c r="H7" i="3"/>
  <c r="H5" i="3" l="1"/>
  <c r="D7" i="3"/>
</calcChain>
</file>

<file path=xl/sharedStrings.xml><?xml version="1.0" encoding="utf-8"?>
<sst xmlns="http://schemas.openxmlformats.org/spreadsheetml/2006/main" count="1572" uniqueCount="709">
  <si>
    <t>Fundacja Solidarności Międzynarodowej</t>
  </si>
  <si>
    <t>Program WSPARCIE DEMOKRACJI 2015</t>
  </si>
  <si>
    <t>Tadżykistan (małe granty, duże granty)</t>
  </si>
  <si>
    <t>0.01. Nazwa wnioskodawcy</t>
  </si>
  <si>
    <t>Polskie Centrum Pomocy Międzynarodowej</t>
  </si>
  <si>
    <t>0.02. Tytuł projektu w języku polskim</t>
  </si>
  <si>
    <t>Wsparcie społeczności lokalnych na obszarach wiejskich w Tadżykistanie. PROJEKT MODUŁOWY 2014-2015</t>
  </si>
  <si>
    <t>0.03. Tytuł projektu w języku angielskim</t>
  </si>
  <si>
    <t xml:space="preserve">0.04. Kraj(e), których dotyczy projekt </t>
  </si>
  <si>
    <t xml:space="preserve">0.05. Data rozpoczęcia projektu (dd-mm-rrrr) </t>
  </si>
  <si>
    <t>0.06. Data zakończenia projektu (dd.mm.rrrr) - nie później niż 30.11.2015 r.</t>
  </si>
  <si>
    <t>1.01. Streszczenie projektu</t>
  </si>
  <si>
    <t xml:space="preserve">1.02. Wprowadzenie </t>
  </si>
  <si>
    <t>1.03. Zakładane rezultaty projektu</t>
  </si>
  <si>
    <t xml:space="preserve">1.04. Opis poprzednich etapów / planowana kontynuacja projektu. </t>
  </si>
  <si>
    <t>1.05. Adresaci / uczestnicy projektu</t>
  </si>
  <si>
    <t>1.06. Partnerzy w projekcie</t>
  </si>
  <si>
    <t>a) Partner lokalny I</t>
  </si>
  <si>
    <t>b) Partner lokalny II (jeżeli projekt ma tylko jednego partnera proszę wpisać w polu nazwa partnera nie dotyczy)</t>
  </si>
  <si>
    <t>c) Partner lokalny III (jeżeli projekt ma nie więcej niż dwóch partnerów proszę wpisać w polu nazwa partnera nie dotyczy)</t>
  </si>
  <si>
    <t xml:space="preserve">d) Pozostali partnerzy (w tym partnerzy z Polski, innych krajów, polskie placówki dyplomatyczne) </t>
  </si>
  <si>
    <t>e) Rola poszczególnych partnerów w planowaniu, realizacji i ewaluacji projektu</t>
  </si>
  <si>
    <t xml:space="preserve">f) umowa partnerska </t>
  </si>
  <si>
    <t>1.07. Szczegółowy opis projektu</t>
  </si>
  <si>
    <t>Wsparcie instytucjonalne mahalli</t>
  </si>
  <si>
    <t xml:space="preserve">   Miejsce i czas realizacji (kraj ew. miejscowość/ rok-miesiąc)</t>
  </si>
  <si>
    <t xml:space="preserve">   Szczegółowy opis</t>
  </si>
  <si>
    <t>Działanie 2 (tytuł)</t>
  </si>
  <si>
    <t>Wsparcie potencjału liderek wiejskich</t>
  </si>
  <si>
    <t xml:space="preserve">   Miejsce i czas realizacji</t>
  </si>
  <si>
    <t>Działanie 3 (tytuł)</t>
  </si>
  <si>
    <t>Działanie 4 (tytuł)</t>
  </si>
  <si>
    <t>Działanie 5 (tytuł)</t>
  </si>
  <si>
    <t>Wysokość dofinansowania (proszę wybrać jedną opcję)</t>
  </si>
  <si>
    <t>- duże granty: dofinansowanie 100-300 tys. zł</t>
  </si>
  <si>
    <t>Działanie 6 (tytuł)</t>
  </si>
  <si>
    <t>Supporting local communities in rural areas in Tajikistan</t>
  </si>
  <si>
    <t>0.04. Kraj(e), których dotyczy projekt (np. Białoruś, Gruzja, Mołdawia, Tunezja, Tadżykistan)</t>
  </si>
  <si>
    <t>Tadżykistan</t>
  </si>
  <si>
    <t>0.05. Data rozpoczęcia projektu (dd-mm-rrrr)</t>
  </si>
  <si>
    <t>Działanie 7 (tytuł)</t>
  </si>
  <si>
    <t>0.06. Data zakończenia projektu (dd-mm-rrrr) - nie później niż 30 listopada 2015 r.</t>
  </si>
  <si>
    <t>Proponowany projekt jest kontynuacją pilotażowego projektu realizowanego w roku 2013 oraz projektu w 2014 roku dotyczącego współpracy z komitetami mahalli w rejonach bohtarskim, kumsangirskim i dżilikulskim znajdujących się w okolicy miasta Kurgan Tube w obwodzie chatlońskim.</t>
  </si>
  <si>
    <t>Planowany projekt zakłada dalszą współpracę ze 14 społecznościami, które wzięły udział w projekcie w 2013 oraz 2014 roku. Jedna społeczność została wykluczona ze względu na trudną współpracę w 2014 roku oraz brak motywacji do kontynuowania współpracy w zaproponowanym kształcie (mahalla Zargar).</t>
  </si>
  <si>
    <t>W ramach wsparcia zostaną zrealizowane następujące działania:</t>
  </si>
  <si>
    <t>Działanie 1 - Wsparcie instytucjonalne mahalli (w skład którego wchodzą warsztaty z fundraisingu dla 14 mahall oraz warsztaty z komunikacji i advocacy dla 4 mahall z 2014 r.)</t>
  </si>
  <si>
    <t>Działanie 8 (tytuł)</t>
  </si>
  <si>
    <t>Działanie 2 – Wsparcie potencjału wiejskich liderek z 14 mahall</t>
  </si>
  <si>
    <t>Działania 3 - Całoroczna aktywność społeczna mahalli i jej finansowe wsparcie, ogranizacja konferencji kończącej projekt</t>
  </si>
  <si>
    <t>Ewaluacja</t>
  </si>
  <si>
    <t>W 2015 roku szczególny nacisk położony zostanie na całoroczną aktywność mieszkańców, która zaplanowana zostanie na początku projektu. Pożądana będzie współpraca mieszkańców wewnątrz mahall (organizatorzy kładą nacisk na aktywizację kobiet, młodzieży i dzieci) , a także współpraca mahalli z innymi partnerami: sąsiednimi mahallami, wyższą władzą, lokalnymi organizacjami pozarządowymi, meczetem, donorami, sponsorami. Wychodząc naprzeciw potrzebom mieszkańców projekt zawrze ważny dla nich komponent pozyskiwania środków (nie tylko od donorów) oraz tworzenia funduszy na potrzeby wspólnoty.</t>
  </si>
  <si>
    <t>1.02. Wprowadzenie Charakterystyka środowiska, które będzie objęte działaniami; opis problemów, którymi wnioskodawcy chcą się zająć; powody realizacji projektu. Wprowadzenie powinno odwoływać się do 1) wyników badań, stanu prawnego, sytuacji społeczno-politycznej, w kraju docelowym; 2) dotychczasowych działań o zbliżonej tematyce / działań komplementarnych w kraju/regionie, do których adresowany jest projekt realizowanych przez instytucje z Polski i innych krajów, z ukazaniem podobieństw/różnic w stosunku do tych działań; 3) w przypadku projektów związanych z reformami instytucji publicznych informacja o aktualnym stanie prac nad planowaniem, wdrożeniem w/w reform (ew. linki do dokumentów prawnych, planów strategicznych itp.). Może też odwoływać się do doświadczenia wnioskodawcy i partnerów itp.</t>
  </si>
  <si>
    <t>Proponowany projekt jest kontynuacją pilotażowego projektu realizowanego w roku 2013 i 2014 dotyczącego współpracy z komitetami mahalli w rejonach bohtarskim, kumsangirskim i dżilikulskim znajdujących się w okolicy miasta Kurgan Tube w obwodzie chatlońskim.</t>
  </si>
  <si>
    <t>Działanie 9 (tytuł)</t>
  </si>
  <si>
    <t>Coroczne ewaluacje prowadzone w końcu edycji każdego z projektów dowodzą wysokiej skuteczności działań organizatorów. Dotyczy to głównie większej aktywności mieszkańców podejmowanej na rzecz wspólnoty, świadomość praw komitetów, bardziej aktywne próby podejmowania rozwiązania problemów (np. poprzez poszukiwanie donorów), umiejętność działania projektowego oraz lepsze rozumienie mechanizmów działających w świecie zachodnich organizacji pozarządowych.</t>
  </si>
  <si>
    <t>Partnerskie podejście do społeczności lokalnych, znajomość środowiska lokalnego, brak autorytarnego podejścia ze strony organizatorów, dość duźa swoboda w decydowaniu o przeznaczeniu małych gratów sprawia, że 14 z 15 mahall dalej chce kontynuować działania z organizatorami oraz swobodniej i bardziej świadomie wyraża swoje potrzeby.</t>
  </si>
  <si>
    <t>Przy planowaniu projektu uwzględnione zostały potrzeby mahalli oraz ich rekomendacje zawarte w raporcie ewaluacyjnym powstałym w wyniku badań przeprowadzonych przez ewaluatorów zewnętrznych w 2014 roku. Z mieszkańcami konsultowano także tematy planowanych seminariów i szkoleń. Najczęściej powtarzanymi potrzebami była umiejętność i wiedza skąd pozyskiwać środki finansowe na rzecz mahalli (ze wszystkich dostępnych źródeł) oraz jak angażować kobiety, młodzież i dzieci w życie mahalli.</t>
  </si>
  <si>
    <t>Działanie 10 (tytuł)</t>
  </si>
  <si>
    <t>Instytucja mahalli, wspólnoty samorządowej funkcjonującej na poziomie lokalnym, ma długą historię w Azji Centralnej wśród ludów tradycyjnie osiadłych (głównie ludności perskojęzycznej, a także części Uzbeków). Mimo zmian w ostatnich dziesięcioleciach, część tradycji i praktyk mahalli przetrwała do dziś. W 2008 roku przyjęta została nowa Ustawa o organach inicjatyw społecznych (Zakon Respubliki Tadzhikistan ob Organah Obschestvennoj Samodejatel'nosti, №347, 2008). Na mocy ustawy mahalla ma być najmniejszą komórką państwową regulującą życie mieszkańców na poziomie lokalnym. Mahalle mogą oficjalnie współpracować z jednostkami administracji państwowej oraz międzynarodowymi organizacjami, jak również pozyskiwać dochody z innych źródeł. Mimo, iż ustawa zakłada, że komitety mahalli mają pełnić rolę lokalnych struktur społeczeństwa obywatelskiego (ang: communal civil society), mechanizmy współpracy między społecznościami a administracją państwową czy NGO’sami (lokalnymi i międzynarodowymi) są bardzo słabe. Administracja lokalna praktycznie wycofała się z inwestowania na poziomie lokalnym, jej działalność ogranicza się praktycznie do kontroli społeczności, w szczególności życia religijnego.</t>
  </si>
  <si>
    <t>Ze względu na korupcję i klientelizm, kontakty z administracją państwową są problematyczne. Mimo, iż prawnie komitety mahalli mają zagwarantowane szerokie kompetencje, to w rzeczywistości ich członkowie mają małą wiedzę na temat swoich praw i ograniczone zdolności operacyjne, co pokazała współpraca z mahallami w poprzednich edycjach projektu.</t>
  </si>
  <si>
    <t>W proponowanym projekcie organizatorzy planują położenie nacisku na rozwój wiedzy i umiejętności, które w jeszcze większym stopniu umożliwią wzmocnienie kompetencji i samorządności wspólnot, a także dzięki wspólnym inicjatywom "miękkim"przyczynią się do lepszej współpracy wszystkich mieszkańców mahalli.</t>
  </si>
  <si>
    <t>Z wiedzy organizatorów wynika, iż organizacja MSDSP kilka lat temu podjęła temat wsparcia komitetów mahalli. Działania MSDSP są częścią dużego projektu realizowanego przez tą organizację od 2002, związanego z zakładaniem organizacji wiejskich oraz wsparciem komitetów mahalli w różnych częściach kraju. Na obszarze działalności PCPM nie było to jednak działanie kompleksowe, skierowane do wszystkich mieszkańców, lecz realizowane w poszczególnych wsiach, jako komponent projektu infrastrukturalnego.</t>
  </si>
  <si>
    <t>Działanie 11 (tytuł)</t>
  </si>
  <si>
    <t>1.03. Zakładane rezultaty projektu Zakładane realistyczne rezultaty działań, jakie zostaną osiągnięte w momencie zakończenia projektu - zmiany, które zaistnieją dzięki jego realizacji, wpływ, jaki realizacja projektu będzie miała na beneficjentów. Rezultaty powinny być logicznie powiązane z celami projektu oraz zaplanowanymi działaniami.</t>
  </si>
  <si>
    <t>1) 14 społeczności lokalnych posiada wiedzę i umiejętności potrzebne do realizacji samodzielnych inicjatyw lokalnych oraz posiada umiejętności organizacyjne pozwalające na ich przeprowadzenie</t>
  </si>
  <si>
    <t>2) 14 komitetów mahalli i inni liderzy społeczni, w tym kobiety i młodzież, wiedzą jak efektywnie współpracować z organizacjami pozarządowymi i organami administracji</t>
  </si>
  <si>
    <t>3) 42 aktywistki społeczne potrafią organizować spotkania i skutecznie przekazywać informacje na temat żywienia małych dzieci i kobiet w okresie ciąży i karmienia.</t>
  </si>
  <si>
    <t>4) Ok. 500 kobiet jest zaznajomionych z zasadami dotyczącymi żywienia w okresie ciąży i pierwszych lat życia dziecka</t>
  </si>
  <si>
    <t>1.04. Opis poprzednich etapów / planowana kontynuacja projektu Jeśli projekt stanowi kontynuację wcześniej rozpoczętych działań, proszę przedstawić przebieg zrealizowanych już działań oraz osiągnięte rezultaty. Jeżeli planują Państwo kontynuować projekt proszę przedstawić planowane działania po zakończeniu finansowania z programu \"Wsparcie Demokracji\"</t>
  </si>
  <si>
    <t>Działanie 12 (tytuł)</t>
  </si>
  <si>
    <t>Niniejszy projekt jest kontynuacją pilotażowego projektu z 2013 r. pt. "Rozwój społeczności lokalnych poprzez wsparcie instytucjonalne komitetów mahalli w Tadżykistanie" oraz projektu z 2014 r. "Wsparcie społeczności lokalnych na obszarach wiejskich w Tadżykistanie". Seminaria oraz szkolenia, które odbyły się dla 15 mahalli (10 z roku 2013 oraz kolejnych 5 wybranych do projektu w 2014 r.) miały za zadanie wzmocnienie potencjału komitetów mahalli działających przy każdej mahalli. Tak jak w roku 2013, drugim etapem projektu była realizacja małych projektów finansowanych przez projekt (tylko dla mahalli, które dołączyły do projektu w 2014 r.). Nowym modułem w projekcie w 2014 r. była organizacja szkoleń dla aktywistek społecznych o zdrowiu i higienie.</t>
  </si>
  <si>
    <t>Działania:</t>
  </si>
  <si>
    <t>Działanie 1 - Współpraca z nowymi mahallami – szkolenie z prawa dla 25 osób i warsztaty dla 75 przedstawicieli komitetów mahalli oraz kurs księgowości dla 5 kasjerów</t>
  </si>
  <si>
    <t>Działanie 2 – Realizacja inicjatyw w nowych mahallach</t>
  </si>
  <si>
    <t>Działanie 3 – Warsztaty dla mahall z 2013 roku: komunikacja w społecznościach lokalnych dla 150 osób</t>
  </si>
  <si>
    <t>Działania 4 - szkolenia T&amp;T dla wybranych aktywistek społecznych oraz seminaria dla kobiet z mahalli</t>
  </si>
  <si>
    <t>Działanie 5 - Ewaluacja projektu</t>
  </si>
  <si>
    <t>Rezultaty projektu w 2014 r.</t>
  </si>
  <si>
    <t>1) Małe projekty realizowane przez mahalle, które dołączyły do projektu w 2014 r.</t>
  </si>
  <si>
    <t>Mahalla Czujbor przeprowadziła remont pompy dostarczającej wodę do wsi, do prawie 1030 mieszkańców. Mahalla Tutzor wyremontowała drogę: wysypała granitowo-piaskową mieszanką.</t>
  </si>
  <si>
    <t>Mahalle Shahrinaw oraz Novobod wybudowały punkt medyczny. Mahalla Zargar rozpoczęła budowę stołówki przy gimnazjum.</t>
  </si>
  <si>
    <t>2) Kolejne 4 społeczności mahalli nabyło umiejętności pozyskiwania środków zewnętrznych i realizowania projektów: wszystkie małe inicjatywy były częściowo finansowane z datków społeczności, datków pozyskiwanych przez migrantów oraz częściowo przy współpracy z aktorami zewnętrznymi</t>
  </si>
  <si>
    <t>3) 225 liderów społecznych poznało zasady efektywnego zarządzania, rozpoznawania potrzeb lokalnych i zasady tworzenia mechanizmów dialogu społecznego</t>
  </si>
  <si>
    <t>4) 15 społeczności mahalli uzyskało umiejętności pozyskiwania środków zewnętrznych i realizowania projektów społecznych</t>
  </si>
  <si>
    <t>5) Ok. 30 liderek uzyskało wiedzę dotyczącą efektywnej komunikacji oraz poprawy warunków życia kobiet w swoich społecznościach.</t>
  </si>
  <si>
    <t>Celem poprzedniej oraz tegorocznej edycji projektu jest przekazanie mahallom wiedzy, umiejętności i kontaktów, które pozwolą im dalej rozwijać się i pracować na rzecz swoich wspólnot bez zewnętrznego wsparcia. Dalsze wsparcie organizatorów nie jest wykluczone, szczególnie w ramach środków oferowanych przez organizacje europejskie (głównie Komisję Europejską) od 2015 roku kładące większy nacisk na rozwój obszarów wiejskich.</t>
  </si>
  <si>
    <t>Działanie 13 (tytuł)</t>
  </si>
  <si>
    <t>1.05. Adresaci / uczestnicy projektu Proszę opisać do kogo kierowany jest projekt, kto będzie jego beneficjentem. Proszę opisać metody rekrutacji uczestników, liczbę i charakterystykę uczestników poszczególnych działań oraz szacowaną liczba osób, które odniosą korzyści z realizacji projektu, choć nie będą bezpośrednio uczestniczyły w planowanych wydarzeniach (efekt multiplikacji).</t>
  </si>
  <si>
    <t>W projekcie udział weźmie 14 społeczności, które wstępnie zadeklarowały swoją potrzebę udziału w dalszych działaniach PCPM-Mehrangez. Ze względów na problemy komunikacyjno-logistyczne oraz brak motywacji ze strony społeczności Zargar postanowiono zrezygnować ze współpracy z tą wspólnotą.</t>
  </si>
  <si>
    <t>Z powodu małego zaangażowania młodzieży w działania społeczne (przede wszystkim ze względu na migracje, ale też na coraz bardziej obniżający się poziom edukacji), w realizacje projektu zostaną włączeni ludzie młodzi, także w miarę możliwości nastolatkowie i dzieci. W szkoleniach dla kobiet będą brać udział głównie osoby młode posiadające dzieci do 10 roku życia.</t>
  </si>
  <si>
    <t>Adresatem projektu jest zatem nie tylko komitet mahalli, ale cała społeczność. Możliwe, że w wyniku warsztatów i spotkań zawiążą się grupy nieformalne lub organizacje pozarządowe, które będą silniej wspierać swoje mahalle.</t>
  </si>
  <si>
    <t>Działanie 14 (tytuł)</t>
  </si>
  <si>
    <t>Partnerzy lokalni - należy wykazać udział w projekcie co najmniej jednego partnera zagranicznego z kraju objętego Konkursem (nie mogą to być polskie placówki dyplomatyczne ani oddziały polskich instytucji czy instytucji krajów rozwiniętych). Dla każdego partnera należy podać: nazwę partnera w języku lokalnym i języku angielskim, adres korespondencyjny, osobę współpracującą z wnioskodawcą (imię i nazwisko, funkcja), e-mail kontaktowy, stronę www, profil działalności i dotychczasowy przebieg współpracy z partnerem.</t>
  </si>
  <si>
    <t>Nazwa w języku tadżyckim: Mehrangez, nazwa w języku polskim: Mehrangez</t>
  </si>
  <si>
    <t>Ul. I. Sino 15, Tadżykistan, wieś Somoni, rej. Bohtarski, obwód Chatloński, 735162.</t>
  </si>
  <si>
    <t xml:space="preserve">Działanie 15 EWALUACJA </t>
  </si>
  <si>
    <t>Szczegółowy opis planowanej ewaluacji m.in obszar/obszary projektu wybrane do ewaluacji (obszarem może być zarówno wybrane działanie, zarządzanie projektem, stosowane metody pracy, współpraca między partnerami projektu itp.) oraz metody jakie zostaną wykorzystane do ewaluacji poszczególnych obszarów  (np. ankiety, wywiady, analiza dokumentów, analiza mediów lokalnych oraz sposób ich wykorzystania).</t>
  </si>
  <si>
    <t>Osoba współpracująca z wnioskodawcą: Umarowa Szarofat Usmonowa, prezes. Adres e-mail: mehrangez2003@mail.ru, tel:+ 992 93 587-96-25 strona: n/m</t>
  </si>
  <si>
    <t>Mehrangez jest organizacją pozarządową działającą na rzecz redukcji biedy, promocji zrównoważonego rozwoju, wsparcia zaangażowania społecznego i zawodowego (zwłaszcza kobiet), wsparcia dla władz lokalnych w realizacji programów mających na celu poprawę stanu edukacji, zdrowia, produkcji rolnej w okręgu chatlońskim w Tadżykistanie. Rejestracja w 1997 r. Początkowo działalność Mehrangez skierowana była na pomoc uchodźcom wracającym z Afganistanu po wojnie domowej. 1998 - 2012, organizacja zrealizowała ponad 20 projektów dotyczących rozwoju społecznego. Mehrangez jest członkiem Stowarzyszenia Organizacji Mikrofinansowych Tadżykistanu , Adult Education Association of Tajikistan oraz Programu Partnerstwa na rzecz Rozwoju oraz Programu Redukcji Ubóstwa w Tadżykistanie. Organizacja Mehrangez współpracowała z PCPM przy poprzednich projektach realizowanych w latach 2013 -2014 .</t>
  </si>
  <si>
    <t>1.08. Uwarunkowania lokalne.</t>
  </si>
  <si>
    <t>Początki społecznej działalności Szarofat Umarowej opisane zostały w jednym rozdziale najnowszej publikacji dr Ludwiki Włodek pt. "Wystarczy przejść przez rzekę", złożonej z reportaży z Azji Centralnej.</t>
  </si>
  <si>
    <t>NIE DOTYCZY</t>
  </si>
  <si>
    <t>Oświadczamy, że wszyscy wymienieni powyżej partnerzy znają pełną treść wniosku i uczestniczyli w jego opracowaniu.</t>
  </si>
  <si>
    <t>c) Pozostali partnerzy (w tym partnerzy z Polski, innych krajów, polskie placówki dyplomatyczne)</t>
  </si>
  <si>
    <t>d) Rola poszczególnych partnerów w planowaniu, realizacji i ewaluacji projektu</t>
  </si>
  <si>
    <t>Propozycja projektu przygotowana została wspólnie przez organizacje PCPM i Mehrangez podczas pobytów Anny Cieślewskiej (koordynatora projektu w 2013 r.oraz eksperta merytorycznego projektu w 2014 r,), Magdaleny Kowalczyk (koordynatora w 2014 r.) oraz Katarzyny Szalbot (wolontariuszki w 2014 r.) na miejscu działań projektu w październiku oraz listopadzie 2014 r.</t>
  </si>
  <si>
    <t>Wsparciem w przygotowaniu propozycji projektu był także raport ewaluacyjny zawierający spis potrzeb i rekomendacji wspólnot. Podział obowiązków został ustalony i wpisany w porozumienie o współpracy (stanowiące załącznik do tego wniosku projektowego). Według podpisanego przez obie strony porozumienia, PCPM zobowiązany jest do ogólnej koordynacji projektu, czuwania nad prawidłowym merytorycznym przebiegiem działań, terminowym przekazywaniem środków finansowych, uczestnictwa w poszczególnych działaniach, wsparciu w przygotowywaniu materiałów drukowanych, kontaktu z donorem, czuwaniem nad przebiegiem ewaluacji, ostatecznym rozliczeniem merytorycznym i finansowym projektu. Organizacja Mehrangez zobowiązała się do wyboru wysokiej klasy trenerów do prowadzenia szkoleń i seminariów, organizacji i czuwania nad wysoką jakością szkoleń, stałego kontaktu z mahallami biorącymi udział w projekcie i wspierania ich, przygotowanie konferencji kończącej projekt. Organizacja Mehrangez uczestniczyć będzie także w planowaniu i realizacji ewaluacji.</t>
  </si>
  <si>
    <t>W 2015 r, przez większość miesięcy trwania projektu organizacji Mehrangez towarzyszyć będzie przedstawicielka PCPM - Katarzyna Szalbot, wspierająca organizację Mehrangez oraz wspólnoty w kontaktach z organizacjami pozarządowymi. Dzięki znajomości języków angielskiego i tadżyckiego wspierać będzie pracowników w codziennej pracy. Moduły warsztatów, szczególnie dot. fundraisingu opracowywane będą wspólnie, przy wsparciu eksperta merytorycznego dr Anny Cieślewskiej.</t>
  </si>
  <si>
    <t>e) umowa partnerska UWAGA! W przypadku przekazywania środków finansowych na poszczególne działania projektowe partnerowi z kraju beneficjenta niezbędne jest podpisanie umowy partnerskiej. Umowy można podpisywać wyłącznie z partnerami posiadającymi osobowość prawną).</t>
  </si>
  <si>
    <t>planujemy podpisanie umowy partnerskiej</t>
  </si>
  <si>
    <t>jeżeli planowane jest podpisanie umowy partnerskiej, prosze wymienić z jakim partnerem/partnerami i jakich działań będzie dotyczyć.</t>
  </si>
  <si>
    <t>Planujemy podpisanie umowy partnerskiej. Umowa podpisana z organizacją Mehrangez dotyczyć będzie realizacji wszystkich działań projektowych.</t>
  </si>
  <si>
    <t>1.07. Szczegółowy opis projektuProszę opisać poszczególne działania, które będą realizowane w ramach projektu. Każde działanie ma swój odpowiednik (zakładkę) w budżecie projektu. Działanie 9 to obowiązkowo ewaluacja projektu. W opisie działań należy obowiązkowo zawrzeć: Dla wizyt studyjnych, szkoleń, seminariów: informacje o uczestnikach, sposób rekrutacji uczestników, język komunikacji z uczestnikami, informacja o trenerach, ekspertach itp., ramowy program (tematy, metody pracy), liczbę dni/godzin szkolenia.Dla publikacji: tytuł, język, zawartość merytoryczną (np. konspekt, spis treści), format, objętość, nakład, autorzy, sposób dystrybucji, sposób publikacji (np. druk/pdf), łączny koszt egzemplarza (wszystkie koszty związane z publikacją bez kosztów administracyjnych/nakład) ew. redaktor, tłumacz.</t>
  </si>
  <si>
    <t>1.09. Koordynator projektu</t>
  </si>
  <si>
    <t>Działanie 1 (tytuł np. 3-dniowe szkolenie metodyczne dla 25 nauczycieli z..., Działanie 2 - wydanie podręcznika..., Działanie 3 - Wizyta studyjna...)</t>
  </si>
  <si>
    <t xml:space="preserve">a) imię i nazwisko </t>
  </si>
  <si>
    <t>kategoria kosztów / pozycja</t>
  </si>
  <si>
    <t>b) Funkcja w organizacji dotychczasowy przebieg współpracy z wnioskodawcą</t>
  </si>
  <si>
    <t>Miejsce i czas realizacji (kraj ew. miejscowość/ rok-miesiąc)</t>
  </si>
  <si>
    <t>Tadżykistan, rejony: bohtarski, kumsangirski i dżilikulski, okolice miasta Kurgan Tube w obwodzie chatlońskim, marzec-czerwiec</t>
  </si>
  <si>
    <t>Szczegółowy opis</t>
  </si>
  <si>
    <t>Etap I</t>
  </si>
  <si>
    <t>Organizacja spotkań z mieszkańcami w każdej z wsi. W spotkaniu uczestniczyć będzie komitet mahalli (dalej: MK), aktywni mieszkańcy wsi, w tym kobiety i młodzież. Zaproszenie skierowane zostanie do wszystkich mieszkańców. Celem spotkania jest szczegółowe objaśnienie charakteru projektu oraz dyskusja z mieszkańcami na temat projektu, zebranie informacji od mieszkańców na temat ich potrzeb oraz gotowości do aktywności i wprowadzania zmian. Na tym etapie projektu KM poproszone zostaną również o sporządzenie, a następnie przedstawienie rocznego planu swojej pracy w ramach projektu.</t>
  </si>
  <si>
    <t>Etap II</t>
  </si>
  <si>
    <t>Warsztat z komunikacji w społecznościach lokalnych.</t>
  </si>
  <si>
    <t>koszt całkowity</t>
  </si>
  <si>
    <t>4 serie 2-dniowych szkoleń dla 48 przedstawicieli 4 mahall, które wzięły udział w projekcie w 2014 r. (po 12 os/sem.).</t>
  </si>
  <si>
    <t>Plan: 2 dni, 10.00 -18.00, 2 przerwy i obiad.</t>
  </si>
  <si>
    <t>Tematy:</t>
  </si>
  <si>
    <t>1. zasady partycypacji społecznej i współpracy z administracją lokalną</t>
  </si>
  <si>
    <t>2. planowanie i przygotowanie strategii komunikacji z administracją lokalną</t>
  </si>
  <si>
    <t>3. lobbowanie projektów infrastruktury technicznej, inwestycji, rozwoju gospodarki</t>
  </si>
  <si>
    <t>4. ochrona prawna mieszkańców społeczności</t>
  </si>
  <si>
    <t>Etap III</t>
  </si>
  <si>
    <t>c) planowany rodzaj umowy (umowa wolontariacka / o pracę / zlecenie)</t>
  </si>
  <si>
    <t>Dwudniowe szkolenie dla pracowników PCPM i Mehrangez - Fundraising w społecznościach lokalnych i pozyskiwanie środków zewnętrznych na potrzeby społeczności.</t>
  </si>
  <si>
    <t>Celem szkolenia jest podniesienie i zaktualizowanie wiedzy pracowników PCPM i Mehrangez dotyczącej fundrisingu na rzecz potrzeb społeczności lokalnych. 2-dniowe szkolenie przeprowadzi specjalista i praktyk w tej dziedzinie, wybrany przy wsparciu Maliki Bojdumarowej z organizacji ASTI. Wybrany specjalista, oprócz przeprowadzenia szkolenia, przygotuje również materiały informacyjne, aktualne akty prawne i uszczegółowi moduł zajęć dla mahalli (już wstępnie przygotowany).</t>
  </si>
  <si>
    <t>Jednocześnie, w czasie pracy nad szkoleniami dla mahalli, pracownicy PCPM i Mehrangez przeprowadzą pogłębioną diagnozę dotyczącą finansowania inwestycji i inicjatyw przez organizacje międzynarodowe. Celem diagnozy jest zebranie informacji od organizacji na temat ich planów i zasad działań na 2015 rok, przekazanie tych informacji mahallom podczas warsztatów dot. fundraisingu i próba bezpośredniego skontaktowania poszczególnych organizacji z przedstawicielami mahalli.</t>
  </si>
  <si>
    <t>1. Źródła i rodzaje finansowania</t>
  </si>
  <si>
    <t>2. Stabilność finansowa mahalli</t>
  </si>
  <si>
    <t>3. Zbieranie funduszy</t>
  </si>
  <si>
    <t>4. Fakty i mity o grantach i sponsorach</t>
  </si>
  <si>
    <t>5. Struktura finansowania społeczności lokalnych w Tadżykistanie/prawo i praktyka</t>
  </si>
  <si>
    <t>6. Formalne i nieformalne źródła finansowania w społecznościach lokalnych</t>
  </si>
  <si>
    <t>d) telefon kontaktowy (bezpośredni)</t>
  </si>
  <si>
    <t>Etap IV</t>
  </si>
  <si>
    <t>Warsztat: Fundraising w społecznościach lokalnych i pozyskiwanie środków zewnętrznych na potrzeby społeczności</t>
  </si>
  <si>
    <t>Czternaście 2-dniowych warsztatów dla przedstawicieli 14 mahall (po 12 os/sem.).</t>
  </si>
  <si>
    <t>1. Mapa donorów i źródeł finansowania</t>
  </si>
  <si>
    <t>2. Struktura finansowania społeczności lokalnych w Tadżykistanie/prawo i praktyka</t>
  </si>
  <si>
    <t>3. Metody dotarcia do donora</t>
  </si>
  <si>
    <t>4. Fakty i mity o grantach i donorach</t>
  </si>
  <si>
    <t>5. Formalne i nieformalne źródła finansowania społecznośc</t>
  </si>
  <si>
    <t>Miejsce i czas realizacji</t>
  </si>
  <si>
    <t>Tadżykistan, rejony: bohtarski, kumsangirski i dżilikulski, okolice miasta Kurgan Tube w obwodzie chatlońskim, maj-czerwiec</t>
  </si>
  <si>
    <t>W maju pracownicy Mehrangez i PCPM odbędą spotkania z aktywnymi kobietami, które wzięły udział w projekcie w 2014 roku oraz kobietami wyrażającymi potrzebę wzięcia udziału w projekcie (ok. 3 kobiety z jednej mahalli, czyli w sumie 42 osób). Celem spotkań jest diagnoza co zmieniło się środowiskach kobiecych po zeszłorocznym wsparciu, jakie są ich spostrzeżenia, które kobiety dalej chcą brać udział w projekcie, jak widzą swoje zaangażowanie w całość projektu w 2015 r., i jakie zobowiązania czekają je po ukończeniu warsztatów.</t>
  </si>
  <si>
    <t>Wiejskie liderki, które wyrażą wolę uczestnictwa w warsztatach oraz całości projektu, przejdą trzydniowe warsztaty dotyczące zdrowego żywienia matki i dziecka oraz umiejętności komunikacyjnych, warsztatowych (umiejętność pracy indywidualnej i pracy z grupą). Warsztaty dot. zdrowego żywienia przeprowadzi wykwalifikowana specjalistka z organizacji Mercy Corps. Warsztaty dot. umiejętności komunikacyjnych przeprowadzą trenerki Mehrangez.</t>
  </si>
  <si>
    <t>Warsztaty dla 42 liderek wiejskich: Prawidłowe żywienie matki i dziecka oraz umiejętności komunikacyjne</t>
  </si>
  <si>
    <t>3 serie trzydniowych szkoleń dla 42 osób (14 osób na jednym trzydniowym warsztacie)</t>
  </si>
  <si>
    <t>Plan: 3 dni, godziny 10:00 -18.00, 2 przerwy i obiad</t>
  </si>
  <si>
    <t>Zdrowa dieta matki oraz dziecka (2 dni)</t>
  </si>
  <si>
    <t>e) e-mail kontaktowy (bezpośredni, w miarę możliwości w domenie wnioskodawcy, tylko jeden adres!)</t>
  </si>
  <si>
    <t>1. Planowanie okresu ciąży i dieta przyszłej matki;</t>
  </si>
  <si>
    <t>2. Dieta kobiety w okresie ciąży;</t>
  </si>
  <si>
    <t>3. Karmienie piersią oraz dieta matki;</t>
  </si>
  <si>
    <t>4. Wyżywienie dzieci do 10 roku życia.</t>
  </si>
  <si>
    <t>Komunikacja interpersonalna i umiejętności komunikacyjne (1 dzień)</t>
  </si>
  <si>
    <t>1. Wprowadzenie do komunikacji interpersonalnej</t>
  </si>
  <si>
    <t>2. Bariery komunikacyjne – uczucia, potrzeby, unikanie oceny</t>
  </si>
  <si>
    <t>3. Aktywne słuchanie</t>
  </si>
  <si>
    <t>4. Precyzowanie, klaryfikacja, podsumowanie, dowartościowanie, pytania zamknięte vs otwarte</t>
  </si>
  <si>
    <t>5. Wyrażanie siebie – komunikat „ja”, informacja zwrotna – feedback, podsumowanie</t>
  </si>
  <si>
    <t>f) Doświadczenie w zarządzaniu i rozliczaniu projektów (w tym międzynarodowych)</t>
  </si>
  <si>
    <t>Całoroczna aktywność społeczna i jej finansowe wsparcie, konferencja kończąca projekt</t>
  </si>
  <si>
    <t>Tadżykistan, rejony: bohtarski, kumsangirski i dżilikulski, okolice miasta Kurgan Tube w obwodzie chatlońskim, maj-październik</t>
  </si>
  <si>
    <t>W 2015 r. mahalle będą zachęcane do całorocznej aktywności, także bezkosztowej, służącej aktywizacji i integracji wszystkich mieszkańców. Będzie to warunkiem przyjęcia mahalli do projektu, co przedstawione zostanie społecznościom w ramach działania 1.</t>
  </si>
  <si>
    <t xml:space="preserve">g) Znajomość specyfiki kraju i środowiska, w którym realizowany będzie projekt; doświadczenie pracy w regionie, którego dotyczy projekt, wykształcenie jeśli powiązane z tematyką projektu </t>
  </si>
  <si>
    <t>h) Znajomość języków obcych, inne kompetencje, w tym potwierdzone certyfikatami (szczególnie języków używanych w regionie/środowisku, którego dotyczy projekt proszę opisać wg  Europejskiego System Opisu Kształcenia Językowego (A1, A2, B1, B2, C1, C2 - pl.wikipedia.org/wiki/Poziom_biegłości_językowej)</t>
  </si>
  <si>
    <t>Planowanie działań w ramach małych grantów i ich finansowanie. Jednym z elementów projektu będzie niewielkie wsparcie finansowe mahalli w wysokości ok. 1200 USD. KM przygotowywać będą projekty wraz z budżetem i harmonogramem, co pozwoli im utrwalić umiejętności z lat poprzednich. O możliwości finansowego wsparcia mahalli społeczności poinformowane zostaną na początku projektu (w marcu), toteż będą miały kilka miesięcy na przemyślenie inwestycji, rozszerzenie jej i szukanie innych środków na ten cel. Organizatorzy projektu wspierać i promować będą partnerstwa mahalli z władzami, innymi mahallami, sponsorami i donorami międzynarodowymi (w kontaktach z tymi ostatnimi wspierać ich będzie PCPM i Mehrangez ).</t>
  </si>
  <si>
    <t>Opracowane wnioski w j. rosyjskim składane będą w biurze Mehrangez. Projekt powinien zakładać rozwiązanie konkretnego problemu społecznego i opierać się o realistyczną ocenę kosztów i możliwości społeczności. Praca osób w projekcie nie będzie finansowana poza pracą pracowników technicznych z zewnątrz (np. inżynierzy). Proponowane przez KM projekty oceniane będą przez komisję (pracownicy Mehrangez i PCPM). W założeniu wszystkie spełniające kryteria uczestnictwa w projekcie otrzymają dofinansowanie, niemniej jednak zakłada się możliwość odrzucenia najsłabszych wniosków bądź wniosków mahalli, które nie są aktywne i nie będą chciały realizować wszystkich etapów.</t>
  </si>
  <si>
    <t>Warunkiem udzielenia dotacji będzie zawarcie w proponowanym projekcie działania „miękkiego” dotyczącego danej inwestycji (jeśli np. dana mahalla będzie chciała wyremontować pompę wodną, to powinna także przeprowadzić kampanię wśród mieszkańców na temat czystej wody np. w szkołach). „Miękkie” działanie będzie mogło stanowić do 5% dotacji (np. na ulotki, zebranie w szkole i poczęstunek), mogą one też zostać sfinansowane przez samą społeczność.</t>
  </si>
  <si>
    <t>3 dni konsultacji dla kobiet w każdej mahalli</t>
  </si>
  <si>
    <t>Przeszkolone w działaniu 2 liderki przeprowadzą 3 dni konsultacji dla młodych kobiet w swoich mahallach (konsultacje dot. wyżywienia dzieci i kobiet w ciąży). Co najmniej 30 os. w 1 mahalli (10 osób/dzień). We wsiach, w których powstały w latach ubiegłych punkty medyczne, konsultacje będą planowane przy współpracy z tymi placówkami. W innych przypadkach społeczność lokalna powinna zorganizować miejsce konsultacji we własnym zakresie.</t>
  </si>
  <si>
    <t>Działania dla młodzieży. Społeczność lokalna wraz z KM przygotują jedną inicjatywę społeczną dla młodzieży. Mogą to być zawody, wspólne sprzątanie itp.</t>
  </si>
  <si>
    <t>Organizacja konferencji kończącej projekt odbędzie się z udziałem przedstawicieli 14 społeczności, pracowników Mehrangez i PCPM oraz przedstawicieli administracji lokalnej i donorów. Przewidywana liczba uczestników: 50-60 os.</t>
  </si>
  <si>
    <t>1.10. Informacja innych o kluczowych osobach. Proszę przedstawić informacje o najważniejszych osobach po stronie wnioskodawcy i partnerów (POZA KOORDYNATOREM) zaangażowanych przy realizacji projektu (np. koordynator w organizacji partnerskiej, szkoleniowcy, wykładowcy).</t>
  </si>
  <si>
    <t>Działanie 15 EWALUACJA</t>
  </si>
  <si>
    <t>Ewaluacja projektu</t>
  </si>
  <si>
    <t>Tadżykistan, rejony: bohtarski, kumsangirski i dżilikulski, okolice miasta Kurgan Tube w obwodzie chatlońskim oraz Dushanbe, październik</t>
  </si>
  <si>
    <t>Szczegółowy opis planowanej ewaluacji m.in obszar/obszary projektu wybrane do ewaluacji (obszarem może być zarówno wybrane działanie, zarządzanie projektem, stosowane metody pracy, współpraca między partnerami projektu itp.) oraz metody jakie zostaną wykorzystane do ewaluacji poszczególnych obszarów (np. ankiety, wywiady, analiza dokumentów, analiza mediów lokalnych oraz sposób ich wykorzystania).</t>
  </si>
  <si>
    <t>1.11. Wykorzystanie współczesnych technologii informacyjnych do osiągnięcia celów (!) projektu.(np. prowadzenie szkoleń, konsultacji, rekrutacji uczestników, ewaluacji z wykorzystaniem narzędzi  pracy grupowej, nauczanie na odległość, transmisja wydarzeń na żywo, telekonferencje z udziałem uczestników z różnych krajów, prowadzenie dyskusji publicznej z wykorzystaniem mediów społecznościowych).</t>
  </si>
  <si>
    <t>Celem tego działania jest ocena rzeczywistych (w porównaniu do planowanych) rezultatów projektu. Ocena składać się będzie z ocen cząstkowych, skoncentrowanych na poszczególnych, wspomnianych wyżej, działaniach projektu. Rezultaty projektu rozumiane są w kategoriach efektów bezpośrednich (ilość osób przeszkolonych, ilość projektów przedstawionych przez mahalle w ramach małych grantów, pośrednich (rezultaty długofalowe takie jak np. poprawa współpracy między beneficjentami projektu a ich otoczeniem), wymiernych (policzalnych) oraz niewymiernych (np. transfer wiedzy między poszczególnymi beneficjentami, wzrost umiejętności przygotowywania projektów i ich implementacji) itd. Ewaluacja zostanie przeprowadzona przez eksperta polskiego (Anna Cieślewska) podczas dwutygodniowej pracy w terenie i następnie przedstawiona w formie raportu ok. 20 stron zawierającego ocenę wykonania projektu wraz z rekomendacjami.</t>
  </si>
  <si>
    <t>1.08. Uwarunkowania lokalne W jaki sposób uwzględniają Państwo w projekcie uwarunkowania lokalne (kwestie kulturowe, religijne, społeczne, ekonomiczne, językowe, polityczne, bezpieczeństwo uczestników i realizatorów) oraz jak projekt przyczyni się do przeciwdziałania dyskryminacji i jakimi metodami projekt będzie wspierał równouprawnienia płci.</t>
  </si>
  <si>
    <t>Projekt oparty jest o zasady endogenicznego rozwoju i powstał w dużej części w oparciu o badania antropologiczne eksperta merytorycznego dr Anny Cieślewskiej, które dotyczyły relacji między instytucją mahalli, władzą lokalną i międzynarodowymi organizacjami. Stąd, od początku zakłada się ścisłą współpracę z instytucjami tradycyjnymi w mahalli takim jak tradycyjne autorytety religijne, radę starszych. Pracownicy Mehrangez starają się dostosować do tradycji i kultury podczas realizacji działań projektowych, nie pomijając jednak grup narażonych niedopuszczanie ich do decyzji (kobiet, młodzieży). Współpraca ze społecznościami lokalnymi odbywa się w języku tadżyckim i po rosyjsku, z poszanowaniem lokalnych tradycji i kultury.</t>
  </si>
  <si>
    <t>1.12. Finansowanie z innych źródeł. Czy wnioskodawca uzyskał, złożył lub planuje złożenie wniosku o dofinansowanie dotyczącego niniejszego projektu, jego części lub większego przedsięwzięcia obejmującego projekt do innego/innych donorów. Jeżeli tak proszę o podanie informacji do jakich donorów, na jaką sumę dofinansowanie, czy dofinansowanie zostało już przyznane lub kiedy będzie podjęta decyzja.</t>
  </si>
  <si>
    <t>1.09. Koordynator projektu:</t>
  </si>
  <si>
    <t>a) imię i nazwisko</t>
  </si>
  <si>
    <t>Magdalena Kowalczyk</t>
  </si>
  <si>
    <t>b) Funkcja w organizacji (wnioskodawca), dotychczasowy przebieg współpracy z wnioskodawcą</t>
  </si>
  <si>
    <t>Magdalena Kowalczyk z Fundacją Polskie Centrum Pomocy Międzynarodowej współpracuje od 2008 roku. W 2009 roku przebywała w Tadżykistanie i Kirgistanie jako wolontariuszka (lipiec-grudzień). Od 2009 roku samodzielnie koordynuje projekty w Tadżykistanie, finansowe głównie w ramach programu Polska Pomoc i FSM.</t>
  </si>
  <si>
    <t>umowa zlecenie</t>
  </si>
  <si>
    <t>1.13. Zakup środków trwałych dla wnioskodawcy (nie więcej niż 5% dofinansowania wyłącznie w projektach o dofinansowaniu wyższym niż 100 tys. zł)</t>
  </si>
  <si>
    <t>Wnioski do Zarządu FSM dotyczące bezpieczeństwa beneficjantów i realizatorów</t>
  </si>
  <si>
    <t>mkowalczyk@pcpm.org.pl</t>
  </si>
  <si>
    <t>Koordynator projektu Magdalena Kowalczyk posiada doświadczenie w zarządzaniu i rozliczeniu międzynarodowych projektów, szczególnie w Tadżykistanie:</t>
  </si>
  <si>
    <t>Luty – listopad 2014 r - koordynator projektu "Wsparcie społeczności lokalnych na obszarach wiejskich w Tadżykistanie"</t>
  </si>
  <si>
    <t>Luty – listopad 2013 r.- desk officer projektu „Rozwój społeczności lokalnych poprzez wsparcie instytucjonalne komitetów mahalli w Tadżykistanie”.</t>
  </si>
  <si>
    <t>1.13. Ze względu na szczególne warunki polityczne w kraju/regionie do którego adresowany jest projekt a w szczególności bezpieczeństwo beneficjentów i realizatorów projektu wnioskujemy o:</t>
  </si>
  <si>
    <t>Kwiecień-październik 2014 r.- koordynator projektu „Wsparcie istniejących i tworzenie nowych spółdzielni kobiecych w rejonie Shahrtuz w południowym Tadżykistanie”</t>
  </si>
  <si>
    <t>Październik-listopad 2012 r. – koordynator projektu „Wykorzystanie know-how polskich organizacji pozarządowych przez organizacje obywatelskie w Tadżykistanie”</t>
  </si>
  <si>
    <t>Maj – listopad 2012 r. – koordynator projektu „Rozwój spółdzielni kobiecych w rejonie Shahrtuz w południowym</t>
  </si>
  <si>
    <t>Tadżykistanie”</t>
  </si>
  <si>
    <t>Kwiecień-grudzień 2011 r. koordynator projektu „Dobre zarządzanie w obliczu katastrof naturalnych i sytuacji kryzysowych w Tadżykistanie”</t>
  </si>
  <si>
    <t>Czerwiec – listopad 2010 r. – koordynator projektu „Wirtualna sieć edukacyjna w Duszanbe (Tadżykistan) jako przykład dobrej praktyki w reformie edukacji” w Tadżykistanie”</t>
  </si>
  <si>
    <t>g) Znajomość specyfiki kraju i środowiska, w którym realizowany będzie projekt; doświadczenie pracy w regionie, którego dotyczy projekt, wykształcenie jeśli powiązane z tematyką projektu</t>
  </si>
  <si>
    <t>Magdalena Kowalczyk od 2009 roku współpracuje z organizacjami tadżyckimi. Od 2010 roku koordynuje projekty, w tym projekty na południu kraju w prowincji Chatlon. Od trzech lat współpracuje z organizacją Chashma z rejonu Shahrtuz (projekty z organizacją Chashma dotyczą wspierania małych przedsiębiorców), a w 2013 i 2014 roku współpracowała także z organizacją Mehrangez (w projekcie współfinansowanym przez Fundację Solidarności Międzynarodowej). W Polsce pracuje również w Fundacji Wspomagania Wsi (od 2009 roku), toteż tematyka rozwoju obszarów wiejskich, a także promowanie polskich doświadczeń wiejskich samorządów są jej szczególnie bliskie.</t>
  </si>
  <si>
    <t>Jest magistrem Wydziału Geografii i Studiów Regionalnych Uniwersytetu Warszawskiego (specjalizacja: geografia ekonomiczna krajów rozwijających się). Absolwentka Development Cooperation Policy and Management. W trakcie trzyletniego Kursu Trenera Umiejętności Komunikacyjnych.</t>
  </si>
  <si>
    <t>h) Znajomość języków obcych, inne kompetencje, w tym potwierdzone certyfikatami (znajomość języków obcych szczególnie używanych w regionie/środowisku, którego dotyczy projekt proszę opisać wg Europejskiego System Opisu Kształcenia Językowego (A1, A2, B1, B2, C1, C2 - pl.wikipedia.org/wiki/Poziom_biegłości_językowej)</t>
  </si>
  <si>
    <t>Język rosyjski - biegle (certyfikat TRKI II)</t>
  </si>
  <si>
    <t>Tadżycki - podstawowy (w trakcie nauki)</t>
  </si>
  <si>
    <t>Angielski - bardzo dobry</t>
  </si>
  <si>
    <t>1.10. Informacja innych o kluczowych osobach Proszę przedstawić informacje o najważniejszych osobach po stronie wnioskodawcy i partnerów (POZA KOORDYNATOREM) zaangażowanych przy realizacji projektu (np. koordynator w organizacji partnerskiej, szkoleniowcy, wykładowcy).</t>
  </si>
  <si>
    <t>Ekspert merytoryczny oraz ewaluator: dr Anna Cieślewska, pracownik naukowy Zakładu Iranistyki UJ oraz PCPM. Od 2008 r. prowadzi badania nad instytucjami tradycyjnymi i mahallą w Tadżykistanie, od 2014 na temat społecznej roli kobiecych liderek religijnych. W projekcie będzie zajmować się konsultacjami wszystkich działań merytorycznych, szczególnie szkoleń oraz pomocą przy ich realizacji, jak również ewaluacją. Współautorka i pomysłodawczyni projektu. W roku 2013 koordynatorka projektu.</t>
  </si>
  <si>
    <t>Katarzyna Szalbot - desk officer, absolwentka Zakładu Iranistyki UJ, posiada doświadczenie zawodowe z pracy w Iranie, Gruzji; w 2014 r. wolontariuszka w projekcie PCPM w Tadżykistanie.</t>
  </si>
  <si>
    <t>Nadzór finansowy i operacje finansowe prowadzić będzie Sylwia Wilk - od 2006 r. odpowiedzialna za finanse w PCPM oraz rozliczanie dotacji. Zadania: akceptacja i realizacja przelewów bankowych, negocjacje kursów walutowych, lokaty, stała współpraca z koordynatorem i pracownikami projektu w ramach wydatkowania dotacji, opracowanie dokumentacji finansowej, współpraca z księgową, nadzorowanie i akceptacja raportów finansowych.</t>
  </si>
  <si>
    <t>Ekspert ds.organizacji: Umarowa Szarofat Usmonowa. Z wykształcenia ekonomistka, od 1997 r. prezes organizacji Mehrangez. Brała udział w realizacji wielu projektów dotyczących rozwoju lokalnego współpracując z różnymi zagranicznymi i miejscowymi donatorami.</t>
  </si>
  <si>
    <t>Eksper merytoryczny: Abduhalili Amindżohonow, z wykształcenia inżynier, wieloletni współpracownik Mehrangez, posiada szeroką wiedzę na temat tradycji i funkcjonowania społeczeństw lokalnych.</t>
  </si>
  <si>
    <t>Trenerzy:</t>
  </si>
  <si>
    <t>1.14. Informowanie  o projekcie. Jeśli nie wnioskowali Państwo o zwolnienie z informowania proszę podać w jakich mediach, na jakich stronach domowych, mediach społecznościowych oraz w jakich językach publikowane będą informacje dotyczące poszczególnych działań, rezultatów projektu.</t>
  </si>
  <si>
    <t>Dilorom Nazarowa i Dilbar Boboewa, z wykształcenia nauczycielki. Od 2008 r. współpracują z Mehrangez jako trenerki (couche) realizując różne treningi dotyczące mobilizacji społecznej. Uczestniczyły w następujących projektach: lata 2007-2009, trenerki mobilizacji społecznej dla grup samopomocy w projekcie: „Wsparcie społeczności lokalnych poprzez rozwój instytucji obywatelskich”. Lata 2010-2011 trenerki mobilizacji społecznej dla grup samopomocy; były trenerkami również w poprzednich edycjach projektu o mahallach.</t>
  </si>
  <si>
    <t>Mirsadykow Bahrom Akbarowicz, z wykształcenia ekonomista. Od 2003 r. jest księgowym w organizacji Mehrangez, w planowanym projekcie będzie zajmował się szkoleniami dla księgowych oraz przez cały okres projektu wspierać będzie mahalle w kwestiach księgowych.</t>
  </si>
  <si>
    <t>1.11. Wykorzystanie współczesnych technologii informacyjnych do osiągnięcia celów (!) projektu. (np. prowadzenie szkoleń, konsultacji, rekrutacji uczestników, ewaluacji z wykorzystaniem narzędzi pracy grupowej, nauczanie na odległość, transmisja wydarzeń na żywo, telekonferencje z udziałem uczestników z różnych krajów, prowadzenie dyskusji publicznej z wykorzystaniem mediów społecznościowych).</t>
  </si>
  <si>
    <t>W ramach projektu planowane są warsztaty - w każdym przypadku w miarę możliwości</t>
  </si>
  <si>
    <t>1.15. Inne uwagi dotyczące realizacji projektu w tym np. dotyczące udziału beneficjentów z innych krajów (np. Rosja).</t>
  </si>
  <si>
    <t>wykorzystywane będą narzędzia umożliwiające pracę grupową (np.prezentacje multimedialne). Ponadto wzorem poprzednich lat mahalle ubiegające się o małe granty będą musiały wypełnić matrycę projektową na komputerze (matryca przekazana będzie na pamięci USB).</t>
  </si>
  <si>
    <t>Aktywni mieszkańcy wsi, szczególnie młodzież zaznajomiona z nowymi technologiami wie na których stronach internetowych poszukiwać informacji o źródłach finansowania mahalli.</t>
  </si>
  <si>
    <t>Ze względu na specyfikę pracy w Tadżykistanie, tzn. brak dostępu do internetu na obszarach wiejskich, a także niedobory energii elektrycznej w okresie jesiennym nie jest możliwe w pełni wykorzystywanie współczesnych technologii, szkoleń nauczania na odległość, transmisji wydarzeń na żywo, telekonferencji, czy mediów społecznościowych.</t>
  </si>
  <si>
    <t>1.12. Finansowanie z innych źródeł Czy wnioskodawca uzyskał, złożył lub planuje złożenie wniosku o dofinansowanie dotyczącego niniejszego projektu, jego części lub większego przedsięwzięcia obejmującego projekt do innego/innych donorów.</t>
  </si>
  <si>
    <t>Osoba odpowiedzialna za przygotowanie wniosku i kontakty z FSM</t>
  </si>
  <si>
    <t>b) Partner lokalny II</t>
  </si>
  <si>
    <t>2.1. Imię i nazwisko, funkcja:</t>
  </si>
  <si>
    <t>c) Partner lokalny III</t>
  </si>
  <si>
    <t>Działanie 1</t>
  </si>
  <si>
    <t>1.14. Informowanie o projekcie. Jeśli nie wnioskowali Państwo o zwolnienie z informowania proszę podać w jakich mediach, na jakich stronach domowych, mediach społecznościowych oraz w jakich językach publikowane będą informacje dotyczące poszczególnych działań, rezultatów projektu.</t>
  </si>
  <si>
    <t>2.2. Bezpośredni numer telefonu:</t>
  </si>
  <si>
    <t>Informacja o projekcie umieszczona zostanie na stronie internetowej PCPM, na stronie PCPM na FB, bannerze wykorzystywanym podczas seminariów, w postaci naklejek na teczkach i logotypach na materiałach szkoleniowych i na obiektach zbudowanych w ramach małych grantów. Podczas warsztatów w widocznym miejscu zamieszczone będą plakaty programu "Wsparcie Demokracji". Na konferencję kończącą projekt planowane jest zaproszenie mediów lokalnych.</t>
  </si>
  <si>
    <t>1.15. Inne uwagi dotyczące realizacji projektu w tym np. dotyczące udziału beneficjentów z innych krajów (np. Ukraina, Rosja itp.).</t>
  </si>
  <si>
    <t>n/d</t>
  </si>
  <si>
    <t>2.3. Adres e-mail do oficjalnej korespondencji dotyczącej wniosku (informacja o zarejestrowaniu wniosku, wynikach oceny formalnej, wyniki konkursu, uwagach komisji, ew. pytania dotyczące wniosku)</t>
  </si>
  <si>
    <t>3.05. Uwagi do budżetu oraz inne uwagi, które mogą mieć znaczenie przy ocenie wniosku</t>
  </si>
  <si>
    <t>INFORMACJA O WNIOSKODAWCY</t>
  </si>
  <si>
    <t>2.3. Adres e-mail do oficjalnej korespondencji dotyczącej wniosku |(informacja o zarejestrowaniu wniosku, wynikach oceny formalnej, wyniki konkursu, uwagach komisji, ew. pytania dotyczące wniosku)</t>
  </si>
  <si>
    <t>4.1. Pełna nazwa wnioskodawcy:</t>
  </si>
  <si>
    <t>BUDŻET</t>
  </si>
  <si>
    <t>Kwoty należy wpisać w postaci liczb w zaokrągleniu do pełnych złotych. System w przypadku poprawnych danych automatycznie będzie sumował odpowiednie kolumny i pola.</t>
  </si>
  <si>
    <t>3.01. Szczegółowy budżet (2015)</t>
  </si>
  <si>
    <t>Koszty administracyjne:</t>
  </si>
  <si>
    <t>4.2. Nazwa wnioskodawcy w języku angielskim</t>
  </si>
  <si>
    <t>4.3 Adres rejestrowy wnioskodawcy: ulica, numer domu/lokalu, kod pocztowy, miejscowość</t>
  </si>
  <si>
    <t>4.4. Adres korespondencyjny (proszę wypełnić również jeśli taki, jak adres rejestrowy):</t>
  </si>
  <si>
    <t>- Ulica:</t>
  </si>
  <si>
    <t>- Numer domu/lokalu:</t>
  </si>
  <si>
    <t>- Kod pocztowy:</t>
  </si>
  <si>
    <t>- Miejscowość:</t>
  </si>
  <si>
    <t>Lp.</t>
  </si>
  <si>
    <t>- Województwo:</t>
  </si>
  <si>
    <t>4.5. Numer telefonu:</t>
  </si>
  <si>
    <t>koszt jednostkowy w PLN</t>
  </si>
  <si>
    <t>4.7. Strona www:</t>
  </si>
  <si>
    <t>jednostka</t>
  </si>
  <si>
    <t>ilość jednostek</t>
  </si>
  <si>
    <t>4.8. Forma prawna:</t>
  </si>
  <si>
    <t>4.9. Data pierwszej rejestracji:</t>
  </si>
  <si>
    <t>wnioskowana dotacja w PLN</t>
  </si>
  <si>
    <t>wkład własny w PLN</t>
  </si>
  <si>
    <t>4.10 Numer wpisu do odpowiedniego rejestru (KRS):</t>
  </si>
  <si>
    <t>źrodło finansowania wkładu własnego*</t>
  </si>
  <si>
    <t>4.11. Osoby upoważnione do reprezentowania wnioskodawcy i składania oświadczeń woli zgodnie z wpisem w odpowiednim rejestrze (imie, nazwisko, Funkcja w organizacji):</t>
  </si>
  <si>
    <t>Koordynator projektu</t>
  </si>
  <si>
    <t>4.12. Wysokość wydatków wnioskodawcy w roku ubiegłym</t>
  </si>
  <si>
    <t>miesiąc</t>
  </si>
  <si>
    <t>4.13. Szacunkowa planowana wysokość wydatków wnioskodawcy w roku bieżącym</t>
  </si>
  <si>
    <t>Kwota brutto pracodawcy, 4 mc wolontariat</t>
  </si>
  <si>
    <t>4.14. Link do statutu (lub aktu równorzędnego)</t>
  </si>
  <si>
    <t>Desk officer projektu</t>
  </si>
  <si>
    <t>4.15. Link do ostatniego bilansu</t>
  </si>
  <si>
    <t>4.16. Link do ostatniego sprawozdania rocznego</t>
  </si>
  <si>
    <t>Wolontariat PCPM</t>
  </si>
  <si>
    <t>4.17. Informacje o działalności wnioskodawcy:</t>
  </si>
  <si>
    <t>Nadzór finansowy, operacje finansowe, księgowość</t>
  </si>
  <si>
    <t>a) Krotka informacja o wnioskodawcy (podstawowe cele, dotychczasowa działalność itp.).</t>
  </si>
  <si>
    <t>b) Trwałe rezultaty dotychczasowej działalności w ostatnich 5 latach w krajach do których adresowany jest konkurs Wsparcie Demokracji  (np. stworzenie i wprowadzenie do systemu oświaty w Gruzji podręcznika historii dla X klasy, wdrożenie systemu zarządzania jakością oraz uzyskanie certyfikatu ISO 9001 przez Urząd Miasta w Gori, pomoc w utworzeniu działających od 5 lat 30 gazet uczniowskich w Abchazji, we współpracy z partnerem X stworzenie portalu zzz.zzz.ua mającego 120 tys. unikalnych użytkowników miesięcznie).</t>
  </si>
  <si>
    <t>c) Doświadczenie niezbędne do złożenia wniosku o grant w wysokości nie mniejszej niż 100 tys zł:</t>
  </si>
  <si>
    <t xml:space="preserve"> proszę opisać w/w doświadczenie.</t>
  </si>
  <si>
    <t>Projekty zrealizowane dofinansowane ze środków publicznych w wybranym roku (w okresie 2011-2014)  Proszę podać wybrany rok oraz dla każdego projektu: okres realizacji projektu, kraj beneficjentów, łączny budżet projektu / faktyczna wielkość dofinansowania ze środków publicznych, tytuł projektu, źródło finansowania ze środków publicznych, czy zaakceptowano rozliczenie, ew. jedno zdanie dotyczące projektu (np. Ukraina, III 2011-III 2012, 25 000 zł/20 000 zł, "Razem bliżej - współpraca liderów lokalnych Ługańska i Pułtuska", program Polska Pomoc/DWR MSZ, rozliczenie zaakceptowanie.</t>
  </si>
  <si>
    <t>Źródła i rodzaje finansowania</t>
  </si>
  <si>
    <t>Stabilność finansowa mahalli</t>
  </si>
  <si>
    <t>Zbieranie funduszy</t>
  </si>
  <si>
    <t>Fakty i mity o grantach i sponsorach</t>
  </si>
  <si>
    <t>Struktura finansowania społeczności lokalnych w Tadżykistanie/prawo i praktyka</t>
  </si>
  <si>
    <t>Formalne i nieformalne źródła finansowania w społecznościach lokalnych</t>
  </si>
  <si>
    <t>Mapa donorów i źródeł finansowania</t>
  </si>
  <si>
    <t>Metody dotarcia do donora</t>
  </si>
  <si>
    <t>Fakty i mity o grantach i donorach</t>
  </si>
  <si>
    <t>Formalne i nieformalne źródła finansowania społecznośc</t>
  </si>
  <si>
    <t>Materiały biurowe, poczta, telefon,internet, elektryczność, czynsz PCPM i Mehrangez</t>
  </si>
  <si>
    <t>Planowanie okresu ciąży i dieta przyszłej matki;</t>
  </si>
  <si>
    <t>Dieta kobiety w okresie ciąży;</t>
  </si>
  <si>
    <t>Koszty bankowe</t>
  </si>
  <si>
    <t>Karmienie piersią oraz dieta matki;</t>
  </si>
  <si>
    <t>projekt</t>
  </si>
  <si>
    <t>Wyżywienie dzieci do 10 roku życia.</t>
  </si>
  <si>
    <t>Polish Center for International Aid</t>
  </si>
  <si>
    <t xml:space="preserve">źrodło finansowania </t>
  </si>
  <si>
    <t xml:space="preserve"> Koordynator projektu w Polsce</t>
  </si>
  <si>
    <t xml:space="preserve"> miesiąc</t>
  </si>
  <si>
    <t xml:space="preserve"> </t>
  </si>
  <si>
    <t xml:space="preserve"> Księgowość polska i tadżycka</t>
  </si>
  <si>
    <t xml:space="preserve"> środki własne SGL</t>
  </si>
  <si>
    <t xml:space="preserve"> Mat.biurowe, wynajęcie biura, media, telefon, internet, koszty bankowe w Polsce i w Tadżykistanie</t>
  </si>
  <si>
    <t xml:space="preserve">Koszty programowe </t>
  </si>
  <si>
    <t>Suma</t>
  </si>
  <si>
    <t xml:space="preserve"> Przejazdy międzynarodowe, w tym koszty otrzymania wizy, ubezpieczenie, dojazd na lotnisko polskich trenerów</t>
  </si>
  <si>
    <t xml:space="preserve"> osoba</t>
  </si>
  <si>
    <t xml:space="preserve"> dotacja wnioskowana w programie RITA</t>
  </si>
  <si>
    <t xml:space="preserve"> Nocleg i wyżywienie 4 polskich trenerów</t>
  </si>
  <si>
    <t xml:space="preserve"> osobodzień</t>
  </si>
  <si>
    <t xml:space="preserve"> Nocleg i wyżywienie 20 uczestników, tłumacza, koordynatora tadżyckiego</t>
  </si>
  <si>
    <t xml:space="preserve"> Honoraria ekspertów-trenerów</t>
  </si>
  <si>
    <t xml:space="preserve"> Materiały na warsztaty, książki dla Klubu i uczestników</t>
  </si>
  <si>
    <t xml:space="preserve"> Wsparcie klubu-gospodarza (koszty zakupu sprzętu biurowego)</t>
  </si>
  <si>
    <t xml:space="preserve"> komplet</t>
  </si>
  <si>
    <t xml:space="preserve"> Diety niepełne polskich trenerów (podróż do TJK, podróże lokalne, 4 pełne dni warsztatów)</t>
  </si>
  <si>
    <t xml:space="preserve"> Przejazdy lokalne uczestników, trenerów, koordynatora</t>
  </si>
  <si>
    <t xml:space="preserve"> Wynajęcie sali na warsztaty</t>
  </si>
  <si>
    <t xml:space="preserve"> dzień</t>
  </si>
  <si>
    <t xml:space="preserve"> Honorarium specjalisty d/s logistyki i rekrutacji w TJK</t>
  </si>
  <si>
    <t xml:space="preserve"> Nagroda SGL (3 msc) w konkursie w postaci sprzętu</t>
  </si>
  <si>
    <t xml:space="preserve"> Przejazdy lauretów i organizatorów konkursu dziennikarskiego</t>
  </si>
  <si>
    <t xml:space="preserve"> Przejazdy międzynarodowe, w tym koszt otrzymania wiz, ubezpieczenie, dojazd na lotnisko tadżyckich stażystów</t>
  </si>
  <si>
    <t xml:space="preserve"> Hotel i wyżywienie 3 stażystów</t>
  </si>
  <si>
    <t xml:space="preserve"> Diety i kieszonkowe 3 stażystów</t>
  </si>
  <si>
    <t xml:space="preserve"> Materiały biurowe, książki, mapy, CD, bilety wstępów dla stażystów i tłumacza</t>
  </si>
  <si>
    <t xml:space="preserve"> Wynagrodzenie eksperta w redakcji</t>
  </si>
  <si>
    <t xml:space="preserve"> Tłumaczenie ustne i pisemne (jęz.rosyjski)</t>
  </si>
  <si>
    <t xml:space="preserve"> Koordynator projektu</t>
  </si>
  <si>
    <t xml:space="preserve"> Desk officer projektu</t>
  </si>
  <si>
    <t xml:space="preserve"> Wynagrodzenie specjalisty d/s ewaluacji</t>
  </si>
  <si>
    <t xml:space="preserve"> ewaluacja projektu</t>
  </si>
  <si>
    <t xml:space="preserve"> Nadzór finansowy, operacje finansowe, księgowość</t>
  </si>
  <si>
    <t xml:space="preserve"> Tłumaczenia pisemne mat.ewaluacyjnych (jęz.rosyjski, tadżycki)</t>
  </si>
  <si>
    <t xml:space="preserve"> strona</t>
  </si>
  <si>
    <t xml:space="preserve"> Materiały biurowe, poczta, telefon,internet, elektryczność, czynsz PCPM i Mehrangez</t>
  </si>
  <si>
    <t xml:space="preserve"> Koszty bankowe</t>
  </si>
  <si>
    <t xml:space="preserve"> projekt</t>
  </si>
  <si>
    <t>104 340.00</t>
  </si>
  <si>
    <t xml:space="preserve"> Delegacja pracowników PCPM - desk officera oraz eksperta PCPM (lot, ubezpieczenie, wiza, szczepienia, rejestracje, przejazdy z/na lotniska, przejazdy lokalne)</t>
  </si>
  <si>
    <t xml:space="preserve"> delegacja</t>
  </si>
  <si>
    <t xml:space="preserve"> Diety pracowników PCPM - desk officera oraz eksperta PCPM</t>
  </si>
  <si>
    <t>12 600.00</t>
  </si>
  <si>
    <t xml:space="preserve"> Zakwaterowanie pracowników PCPM - desk officera oraz eksperta PCPM</t>
  </si>
  <si>
    <t>91 740.00</t>
  </si>
  <si>
    <t xml:space="preserve"> Ekspert merytoryczny Mehrangez</t>
  </si>
  <si>
    <t>70 000.00</t>
  </si>
  <si>
    <t xml:space="preserve"> Ekspert ds. organiacyjnych Mehrangez</t>
  </si>
  <si>
    <t>34 340.00</t>
  </si>
  <si>
    <t xml:space="preserve"> Ekspert ds. księgowości Mehrangez</t>
  </si>
  <si>
    <t xml:space="preserve"> Organizacja warsztatów komunikacji i advocacy dla 4 mahalli (wyżywienie)</t>
  </si>
  <si>
    <t xml:space="preserve"> Wynagrodzenie trenerów za przeprowadzenie dwudniowego warsztatu dot. komunikacji (4 edycje)</t>
  </si>
  <si>
    <t xml:space="preserve"> warsztat</t>
  </si>
  <si>
    <t xml:space="preserve"> Ekspert ds. fundraisingu (warsztaty dla pracowników PCPM i Mehrangez)</t>
  </si>
  <si>
    <t xml:space="preserve"> Wyzywienie pracowników PCPM i Mehrangez podczas warsztatów dot. fundraisingu</t>
  </si>
  <si>
    <t xml:space="preserve"> Organizacja warsztatów dot. fundraisungu dla 14 mahalli (wyżywienie)</t>
  </si>
  <si>
    <t xml:space="preserve"> Wynagrodzenie trenerów za przeprowadzenie dwudniowego warsztatu dot. fundraisingu (14 edycji)</t>
  </si>
  <si>
    <t xml:space="preserve"> Materiały biurowe i druk materiałów na warsztaty dla 168 osób + 8 pracowników PCPM i Mehrangez</t>
  </si>
  <si>
    <t xml:space="preserve"> Organizacja warsztatów dot. pracy indywidualnej oraz pracy z grupą i zdrowym trybie życia dla wiejskich liderek (wyżywienie, dojazd)</t>
  </si>
  <si>
    <t xml:space="preserve"> Wynagrodzenie trenerów za przeprowadzenie dwudniowego szkolenia dot. zdrowego trybu życia (3 edycje)</t>
  </si>
  <si>
    <t xml:space="preserve"> szkolenie</t>
  </si>
  <si>
    <t xml:space="preserve"> Wynagrodzenie trenerów za przeprowadzenie jednodniowych warsztatów komunikacji, pracy indywidualnej oraz pracy z grupą (3 edycje)</t>
  </si>
  <si>
    <t xml:space="preserve"> Finansowe wsparcie mahalli</t>
  </si>
  <si>
    <t xml:space="preserve"> grant</t>
  </si>
  <si>
    <t xml:space="preserve"> Wynagrodzenie eksperta merytorycznego PCPM ds.aktywizacji mahalli</t>
  </si>
  <si>
    <t xml:space="preserve"> Transport lokalny (paliwo, kierowca Mehrangez,ew.części zamienne do auta)</t>
  </si>
  <si>
    <t xml:space="preserve"> Wynajem auta na potrzeby projektu</t>
  </si>
  <si>
    <t xml:space="preserve"> Konferencja kończąca projekt</t>
  </si>
  <si>
    <t xml:space="preserve"> konferencja</t>
  </si>
  <si>
    <t xml:space="preserve"> Promocja projektu: wydrukowanie naklejek na teczki uczestników, prowadzenie strony internetowej PCPM i FB, PR projektu w PL</t>
  </si>
  <si>
    <t xml:space="preserve"> Sprzęty dla pracowników PCPM: 2 komputery i aparat fotograficzny</t>
  </si>
  <si>
    <t>Działanie 1: Wsparcie instytucjonalne mahalli</t>
  </si>
  <si>
    <t>Nazwisko</t>
  </si>
  <si>
    <t>Imię</t>
  </si>
  <si>
    <t>Alicja Molenda</t>
  </si>
  <si>
    <t>Prezes Rady Wydawców</t>
  </si>
  <si>
    <t>Józef Jurecki</t>
  </si>
  <si>
    <t>Delegacja pracowników PCPM - desk officera oraz eksperta PCPM (lot, ubezpieczenie, wiza, szczepienia, rejestracje, przejazdy z/na lotniska, przejazdy lokalne)</t>
  </si>
  <si>
    <t>delegacja</t>
  </si>
  <si>
    <t>Diety pracowników PCPM - desk officera oraz eksperta PCPM</t>
  </si>
  <si>
    <t>dzień</t>
  </si>
  <si>
    <t>Członek Rady Wydawców</t>
  </si>
  <si>
    <t>Zakwaterowanie pracowników PCPM - desk officera oraz eksperta PCPM</t>
  </si>
  <si>
    <t>Jerzy Kamiński</t>
  </si>
  <si>
    <t>Ryszard Pajura</t>
  </si>
  <si>
    <t>Ekspert merytoryczny Mehrangez</t>
  </si>
  <si>
    <t>Marta Ringart-Orłowska</t>
  </si>
  <si>
    <t>Ekspert ds. organiacyjnych Mehrangez</t>
  </si>
  <si>
    <t>Ekspert ds. księgowości Mehrangez</t>
  </si>
  <si>
    <t>Organizacja warsztatów komunikacji i advocacy dla 4 mahalli (wyżywienie)</t>
  </si>
  <si>
    <t>Wynagrodzenie trenerów za przeprowadzenie dwudniowego warsztatu dot. komunikacji (4 edycje)</t>
  </si>
  <si>
    <t>warsztat</t>
  </si>
  <si>
    <t>Ekspert ds. fundraisingu (warsztaty dla pracowników PCPM i Mehrangez)</t>
  </si>
  <si>
    <t>Wyzywienie pracowników PCPM i Mehrangez podczas warsztatów dot. fundraisingu</t>
  </si>
  <si>
    <t>Organizacja warsztatów dot. fundraisungu dla 14 mahalli (wyżywienie)</t>
  </si>
  <si>
    <t>Wynagrodzenie trenerów za przeprowadzenie dwudniowego warsztatu dot. fundraisingu (14 edycji)</t>
  </si>
  <si>
    <t>Materiały biurowe i druk materiałów na warsztaty dla 168 osób + 8 pracowników PCPM i Mehrangez</t>
  </si>
  <si>
    <t>komplet</t>
  </si>
  <si>
    <t>Działanie 2: Wsparcie potencjału liderek wiejskich</t>
  </si>
  <si>
    <t>Organizacja warsztatów dot. pracy indywidualnej oraz pracy z grupą i zdrowym trybie życia dla wiejskich liderek (wyżywienie, dojazd)</t>
  </si>
  <si>
    <t xml:space="preserve"> Wynagrodzenie ewaluatora PCPM za przygotowanie i przeprowadzenie badań terenowych oraz przygotowanie raportu</t>
  </si>
  <si>
    <t>Wynagrodzenie trenerów za przeprowadzenie dwudniowego szkolenia dot. zdrowego trybu życia (3 edycje)</t>
  </si>
  <si>
    <t>szkolenie</t>
  </si>
  <si>
    <t xml:space="preserve"> Przejazdy lokalne, noclegi i diety ewaluatora PCPM</t>
  </si>
  <si>
    <t xml:space="preserve"> dni</t>
  </si>
  <si>
    <t>Wynagrodzenie trenerów za przeprowadzenie jednodniowych warsztatów komunikacji, pracy indywidualnej oraz pracy z grupą (3 edycje)</t>
  </si>
  <si>
    <t xml:space="preserve"> Delegacja ewaluatora PCPM (lot, ubezpieczenie, wiza, szczepienia, rejestracje, przejazdy z/na lotnisko)</t>
  </si>
  <si>
    <t>Działanie 3: Całoroczna aktywność społeczna i jej finansowe wsparcie, konferencja kończąca projekt</t>
  </si>
  <si>
    <t>340 088.00</t>
  </si>
  <si>
    <t>50 340.00</t>
  </si>
  <si>
    <t>289 748.00</t>
  </si>
  <si>
    <t>300 000.00</t>
  </si>
  <si>
    <t>40 088.00</t>
  </si>
  <si>
    <t>Finansowe wsparcie mahalli</t>
  </si>
  <si>
    <t>grant</t>
  </si>
  <si>
    <t>Wynagrodzenie eksperta merytorycznego PCPM ds.aktywizacji mahalli</t>
  </si>
  <si>
    <t>Transport lokalny (paliwo, kierowca Mehrangez,ew.części zamienne do auta)</t>
  </si>
  <si>
    <t>Wynajem auta na potrzeby projektu</t>
  </si>
  <si>
    <t>Wkład własny Mehrangez</t>
  </si>
  <si>
    <t>Konferencja kończąca projekt</t>
  </si>
  <si>
    <t>konferencja</t>
  </si>
  <si>
    <t>Wilk</t>
  </si>
  <si>
    <t>Wojciech</t>
  </si>
  <si>
    <t>Iwiński</t>
  </si>
  <si>
    <t>Krzysztof</t>
  </si>
  <si>
    <t>Promocja projektu: wydrukowanie naklejek na teczki uczestników, prowadzenie strony internetowej PCPM i FB, PR projektu w PL</t>
  </si>
  <si>
    <t>Sylwia</t>
  </si>
  <si>
    <t>Wkład własny PCPM</t>
  </si>
  <si>
    <t>Sprzęty dla pracowników PCPM: 2 komputery i aparat fotograficzny</t>
  </si>
  <si>
    <t>Działanie 4:</t>
  </si>
  <si>
    <t>Działanie 5:</t>
  </si>
  <si>
    <t>Działanie 6:</t>
  </si>
  <si>
    <t>Działanie 7:</t>
  </si>
  <si>
    <t>Działanie 8:</t>
  </si>
  <si>
    <t>Działanie 9:</t>
  </si>
  <si>
    <t>Działanie 10:</t>
  </si>
  <si>
    <t>Działanie 11:</t>
  </si>
  <si>
    <t>ZAŁĄCZNIKI</t>
  </si>
  <si>
    <t>Działanie 12:</t>
  </si>
  <si>
    <t>Działanie 13:</t>
  </si>
  <si>
    <t>Działanie 14:</t>
  </si>
  <si>
    <t>Ewaluacja:</t>
  </si>
  <si>
    <t>Wynagrodzenie ewaluatora PCPM za przygotowanie i przeprowadzenie badań terenowych oraz przygotowanie raportu</t>
  </si>
  <si>
    <t>Przejazdy lokalne, noclegi i diety ewaluatora PCPM</t>
  </si>
  <si>
    <t>dni</t>
  </si>
  <si>
    <t>Delegacja ewaluatora PCPM (lot, ubezpieczenie, wiza, szczepienia, rejestracje, przejazdy z/na lotnisko)</t>
  </si>
  <si>
    <t>3.02. Podsumowanie</t>
  </si>
  <si>
    <t>Łączny budżet projektu:</t>
  </si>
  <si>
    <t>koszt całkowity w PLN</t>
  </si>
  <si>
    <t>w tym:</t>
  </si>
  <si>
    <t>koszty administracji w PLN (projekt)</t>
  </si>
  <si>
    <t>koszty programowe w PLN (projekt)</t>
  </si>
  <si>
    <t>wnioskowane dofinansowanie w PLN</t>
  </si>
  <si>
    <t>koszty administracyjne: 14.80 %</t>
  </si>
  <si>
    <t>wkład własny: 11.79 %</t>
  </si>
  <si>
    <t>3.03. Zakup środków trwałych dla wnioskodawcy (nie więcej niż 5% dofinansowania wyłącznie w projektach o dofinansowaniu wyższym niż 100 tys. zł) Czy w ramach projektu planowany jest zakup środków trwałych w rozumieniu ustawy z dnia 29 września 1994 r. o rachunkowości (art. 3 ust. 1 pkt. 15 ustawy) na rzecz wnioskodawcy? Jeżeli tak, proszę wskazać właściwą pozycję budżetu, łączną sumę planowanych wydatków, krótki opis planowego wykorzystania środków trwałych do kontynuacji działań zainicjowanych w ramach projektu lub działań zbliżonych.</t>
  </si>
  <si>
    <t>3.04. Uwagi do budżetu. Uwagi do budżetu oraz inne uwagi, które mogą mieć znaczenie przy ocenie wniosku</t>
  </si>
  <si>
    <t>Ze względu na niekorzystny, wysoki kurs dolara, przyjęto kurs 3,8 (na dzień składania projektu wynosi 3,68).</t>
  </si>
  <si>
    <t>Dzienne wyżywienie jednego uczestnika seminarium to 11$ (czyli 41,8 PLN).</t>
  </si>
  <si>
    <t>Wszelkie wynagrodzenia w ramach projektu to kwoty brutto. W Tadżykistanie kwoty ekspertów i trenerów obarczone są podatkiem w wysokości 39% od całości kwoty.</t>
  </si>
  <si>
    <t>4. WNIOSKODAWCA:</t>
  </si>
  <si>
    <t>Fundacja Polskie Centrum Pomocy Międzynarodowej</t>
  </si>
  <si>
    <t>ul. Sarmacka 14/15, 02-972 Warszawa</t>
  </si>
  <si>
    <t>4.4. Adres korespondencyjny wnioskodawcy (proszę wypełnić również jeśli taki, jak adres rejestrowy):</t>
  </si>
  <si>
    <t>Ulica:</t>
  </si>
  <si>
    <t>Mokotowska</t>
  </si>
  <si>
    <t>Numer domu/lokalu:</t>
  </si>
  <si>
    <t>56/8</t>
  </si>
  <si>
    <t>Kod pocztowy:</t>
  </si>
  <si>
    <t>00-534</t>
  </si>
  <si>
    <t>Miejscowość:</t>
  </si>
  <si>
    <t>Warszawa</t>
  </si>
  <si>
    <t>Województwo:</t>
  </si>
  <si>
    <t>Mazowieckie</t>
  </si>
  <si>
    <t>22 833 60 22</t>
  </si>
  <si>
    <t>Imię, nazwisko, funkcja oraz podpis osoby(-ób) upoważnionej(-ych) zgodnie z zapisami w KRS/równoważnych dokumentów do składana oświadczeń woli w imieniu Wnioskodawcy.</t>
  </si>
  <si>
    <t>kiwinski@pcpm.org.pl</t>
  </si>
  <si>
    <t>www.pcpm.org.pl</t>
  </si>
  <si>
    <t>4.11. Osoby upoważnione do reprezentowania wnioskodawcy i składania oświadczeń woli zgodnie z wpisem w odpowiednim rejestrze:</t>
  </si>
  <si>
    <t>4.12. Wysokość wydatków wnioskodawcy w 2013r.</t>
  </si>
  <si>
    <t>7 709 948,08 zł</t>
  </si>
  <si>
    <t>4.13. Szacunkowa wysokość wydatków wnioskodawcy w 2014r.</t>
  </si>
  <si>
    <t>13 000 000,00 zł</t>
  </si>
  <si>
    <t>http://www.pcpm.org.pl/download/get/statut-pcpm-11-stycznia-2008_pol/95</t>
  </si>
  <si>
    <t>http://www.pcpm.org.pl/download/get/sprawozdanie-finansowe-i-bilans-z-dzia/95</t>
  </si>
  <si>
    <t>http://www.pcpm.org.pl/download/get/sprawozdanie-merytoryczne-z-dz-ia/95</t>
  </si>
  <si>
    <t>Nie dotyczy - kontynuacja projektu dwuletniego</t>
  </si>
  <si>
    <t>b) Trwałe rezultaty dotychczasowej działalności w ostatnich 5 latach w krajach do których adresowany jest konkurs Wsparcie Demokracji (np. stworzenie i wprowadzenie do systemu oświaty w Gruzji podręcznika historii dla X klasy, wdrożenie systemu zarządzania jakością oraz uzyskanie certyfikatu ISO 9001 przez Urząd Miasta w Gori, pomoc w utworzeniu działających od 5 lat 30 gazet uczniowskich w Abchazji, we współpracy z partnerem X stworzenie portalu zzz.zzz.ua mającego 120 tys. unikalnych użytkowników miesięcznie).</t>
  </si>
  <si>
    <t>2014-Inicjowanie i wspieranie kobiecych mikroprzedsiębiorstw w rejonach Shahrtuz i Kabodian w południowym Tadżykistanie - 205 kobiet wyszło na rynek pracy.</t>
  </si>
  <si>
    <t>"Wsparcie społeczności lokalnych na obszarach wiejskich w Tadżykistanie" - sprawniejsze funkcjonowanie 15 mahall.</t>
  </si>
  <si>
    <t>2013-Projekt "Wsparcie istniejących i tworzenie nowych spółdzielni kobiecych w rejonie Shahrtuz w południowym Tadżykistanie" -stworzenie źródeł dochodu dla 50 kobiet, poprzez utworzenie 5 spółdzielni kobiecych oraz zwiększenie potencjału i konkurencyjności 7 grup przedsiębiorczyń, założonych w 2012 roku (w sumie155 osób).</t>
  </si>
  <si>
    <t>Projekt "Rozwój społeczności lokalnych poprzez wsparcie instytucjonalne komitetów mahalli w Tadżykistanie" - Zwiększenie efektywnej współpracy 10 mahall z NGO i organami administracji publicznej; 150 liderów społecznych zaznajomionych z zasadami efektywnego zarządzania, rozpoznawania potrzeb lokalnych i zasadami tworzenia mechanizmów dialogu społecznego; umiejętności pozyskiwania środków zewnętrznych i realizowania projektów społecznych;ok. 10 000 tys.mieszkańców korzystających z efektów działań zrealizowanych w ramach mini-projektów</t>
  </si>
  <si>
    <t>2012- Projekt „Rozwój spółdzielni kobiecych w rejonie Shahrtuz w południowym Tadżykistanie” –stworzone zostały źródła dochodu dla 104 samotnych kobiet dzięki utworzeniu 7 spółdzielni-mikroprzedsiębiorstw</t>
  </si>
  <si>
    <t>Projekt „Wykorzystanie know-how polskich organizacji pozarządowych przez organizacje obywatelskie w Tadżykistanie”– przeprowadzenie 5 3-dniowych warsztatów oraz konsultacji dla przedstawicieli 25 tadżyckich ngo trenerów polskich ngo.</t>
  </si>
  <si>
    <t>2011- „Dobre zarządzanie w obliczu katastrof naturalnych i sytuacji kryzysowych w Tadżykistanie” -powstanie 23 Lokalnych Komitetów Zarządzania Kryzysowego na obszarze Duszanbe, okolicach i jamoacie Chorobag; przeszkolenie 460 członków komitetów na temat zapobiegania klęskom żywiołowym oraz koordynacji działań pomocowych; wdrożenie pilotażowego dwukierunkowego systemu przepływu informacji SMS pomiędzy władzami i organizacjami a ludnością cywilną w zakresie reagowania kryzysowego; utworzenie platformy SMS - Centrum Alarmowe SMS (Centr Trevogi SMS).</t>
  </si>
  <si>
    <t>Oraz 3 inne projekty w l. 2008-2009</t>
  </si>
  <si>
    <t>Ukraina: 2014</t>
  </si>
  <si>
    <t>„Pomoc dla uchodźców wewnętrznych na Ukrainie w przygotowaniu do warunków zimowych” - dwa projekty, remont przed zimą ośrodka dla uchodźców dla 450 osób i zabezpieczenie uchodźców przed zimą.</t>
  </si>
  <si>
    <t>Gruzja:</t>
  </si>
  <si>
    <t>2014 „Wczesne ostrzeganie przeciwpowodziowe i prewencja ze szczególnym uwzględnieniem rzek Kabali i Durudżi w Gruzji”-uaktualnione lokalne plany reagowania 2 samorządów, stworzenie lokalnego systemu ostrzegania powodziowego na dwóch rzekach Gruzji - w trakcie realizacji</t>
  </si>
  <si>
    <t>2013 -„Działajmy razem II- rozwój potencjału i współpracy w zakresie redukcji ryzyka katastrof naturalnych i ich prewencji w samorządach lokalnych Gurii i Samcche-Dżawachetii”, przeszkolenie służb medycznych, pożarnych i samorzadów 2 regionów, przeprowadzenie zajęć dot.bezpieczeństwa w 160 przedszkolach 2 regionów,</t>
  </si>
  <si>
    <t>2012- "Rozwój lokalny – wsparcie reformy i implementacji planów zarządzania kryzysowego w Gurii, Mccheta-Mtianeti i Kachetii, Gruzja, stworzenie i wyszkolenie wraz z MSW Gruzji drużyn wolontariuszy syt. kryzysowych; stworzenie planów poprawy bezpieczeństwa dla 12 wsi objętych ryzykiem katastrof naturalnych, przeszkolenie samorządów 5 municypalitetów, przeszkolenie 24 lekarzy z 2 regionów z profesjonalnego użycia defibrylatorów manualnych przekazanych im, przeszkolenie 5 straży pożarnych z obsługi przekazywanych im nożyc hydraulicznych.</t>
  </si>
  <si>
    <t>2010-"Rozwój lokalny - plany redukcji skutków katastrof naturalnych i kampania prewencyjna w obszarach wiejskich regionu Guria, Gruzja - stworzenie przez grupy robocze samorządów pierwszych planów zarządzania kryzysowego.</t>
  </si>
  <si>
    <t>RITA. Ustanowienie edukacyjno-zawodowego centrum doradczo- informacyjnego dla młodzieży wiosek i centrów uchodźczych w Shida Kartli, Gruzja - stworzenie centrum wspierającego młodzież wsi z rejonu Shida Kartli w poszukiwaniu pracy i ich rozwój osobisty</t>
  </si>
  <si>
    <t>c) Doświadczenie niezbędne do złożenia wniosku o grant w wysokości powyżej 100 tys zł:</t>
  </si>
  <si>
    <t>- Oświadczamy, że wnioskodawca ma trzyletnie doświadczenie w realizacji projektów w realizacji projektów w krajach rozwijających się z listy OECD DAC (dotyczy również podmiotów nie posiadających ww. doświadczenia, które zostały założone i kontynuują bezpośrednio działalność podmiotu posiadającego ww. doświadczenie, a który został postawiony w stan likwidacji lub zlikwidowany)</t>
  </si>
  <si>
    <t>- proszę opisać w/w doświadczenie.</t>
  </si>
  <si>
    <t>Fundacja Polskie Centrum Pomocy Międzynarodowej od 2006 roku zrealizowała kilkadziesiąt projektów rozwojowych oraz humanitarnych na łączną kwotę kilkudziesięciu milionów złotych. Kraje w których są/były realizowane projekty: Liban, Autonomia Palestyńska, Ukraina, Gruzja, Tadżykistan, Etiopia, Kenia, Południowy Sudan, Bośnia i Hercegowina, Libia, Zambia. Główni donorzy: Program Polska Pomoc, UNHCR, UN OCHA ERF, Fundacja Solidarności Międzynarodowej.</t>
  </si>
  <si>
    <t>- Oświadczamy, że wnioskodawca ma doświadczenie w gospodarowaniu i rozliczeniu środków publicznych (w rozumieniu art. 5 ust. 1 Ustawy o finansach publicznych) w kwocie nie mniejszej niż 100 tys. zł w skali jednego wybranego roku kalendarzowego w okresie 2011-2014.</t>
  </si>
  <si>
    <t>- Projekty zrealizowane dofinansowane ze środków publicznych w wybranym roku (w okresie 2011-2014) Proszę podać wybrany rok oraz dla każdego projektu: okres realizacji projektu, kraj beneficjentów, łączny budżet projektu / faktyczna wielkość dofinansowania ze środków publicznych, tytuł projektu, źródło finansowania ze środków publicznych, czy zaakceptowano rozliczenie, ew. jedno zdanie dotyczące projektu (np. Ukraina, III 2011-III 2012, 25 000 zł/20 000 zł, \"Razem bliżej - współpraca liderów lokalnych Ługańska i Pułtuska\", program Polska Pomoc/DWR MSZ, rozliczenie zaakceptowanie.</t>
  </si>
  <si>
    <t>Rok 2014:</t>
  </si>
  <si>
    <t>- „Remont szkoły podstawowej oraz pomoc w powrocie do domów osobom poszkodowanym przez powódź w Szamacu w Bośni i Hercegowinie”, MSZ DWR, dotacja 312 424,00 zł, VIII-XI 2014 r.</t>
  </si>
  <si>
    <t>- „Wyrównanie szans edukacyjnych młodzieży w południowej Etiopii oraz wsparcie zrównoważonego rozwoju i ochrony zagrożonego ekosystemu okolic Bishangari”, MSZ DWR, dotacja 615 851,00 zł, III-XII 2014 r.</t>
  </si>
  <si>
    <t>- „Wczesne ostrzeganie przeciwpowodziowe i prewencja ze szczególnym uwzględnieniem rzek Kabali i Durudżi w Gruzji”, MSZ DWR, dotacja 640 070,00 zł, IV 2014-XI 2015 r.</t>
  </si>
  <si>
    <t>- „Wsparcie szkoleniowe dla Straży Pożarnej w Thika w Kenii”, MSZ DWR, dotacja 71 036,00 zł, VIII-XII 2014 r.</t>
  </si>
  <si>
    <t>- „Pomoc dla uchodźców syryjskich w Libanie w zakresie zabezpieczenia dachu nad głową i ochrony zdrowia”, MSZ DWR, dotacja 2 499 087,00 zł, IV-XII 2014 r.</t>
  </si>
  <si>
    <t>- „Tworzenie spółdzielczego modelu agrobiznesu kobiet – Al-Jalama, dystrykt Jenin, Autonomia Palestyńska”, MSZ DWR, dotacja 974 394,00 zł, III-XII 2014 r.</t>
  </si>
  <si>
    <t>- „Inicjowanie i wspieranie kobiecych mikroprzedsiębiorstw w rejonach Shahrtuz i Kabodian w południowym Tadżykistanie”, MSZ DWR, dotacja 199 950,00 zł, IV-X 2014 r.</t>
  </si>
  <si>
    <t>- „Pomoc dla uchodźców wewnętrznych na Ukrainie w przygotowaniu do warunków zimowych”, MSZ DWR, dotacja 249 327,00 zł, X-XII 2014 r.</t>
  </si>
  <si>
    <t>- "Pomoc dla uchodźców wewnętrznych na Ukrainie w przygotowaniu do warunków zimowych ", MSZ DWR, dotacja 1 790 000,00 zł, XII 2014 r.</t>
  </si>
  <si>
    <t>Wszystkie rozliczenia projektów w trakcie procesu akceptacji.</t>
  </si>
  <si>
    <t>5.01. Obowiązkowe załączniki do wniosku:</t>
  </si>
  <si>
    <t>a) Listy od partnerów zagranicznych (i ewentualnie krajowych) uczestniczących w planowaniu i realizacji projektu (jeden plik PDF, listy w językach białoruskim, ukraińskim, rosyjskim, angielskim, francuskim lub polskim – listy w innych językach niż wymienione należy przesyłać z tłumaczeniem na język polski).</t>
  </si>
  <si>
    <t>Pierwszy zasobnik plikowy:memorandum.pdf</t>
  </si>
  <si>
    <t>b) Osoby prawne i jednostki organizacyjne działające na podstawie przepisów o stosunku Państwa do Kościoła i nie mające numeru KRS: potwierdzona za zgodność z oryginałem kserokopia aktu powołania/ ustanowienia instytucji (plik pdf);</t>
  </si>
  <si>
    <t>Drugi zasobnik plikowy: brak załaczonego pliku w tym zasobniku</t>
  </si>
  <si>
    <t>5.02. Załączniki dodatkowe (nieobowiązkowe, w formacie pdf):</t>
  </si>
  <si>
    <t>Tytuł załącznika</t>
  </si>
  <si>
    <t>Trzeci zasobnik plikowy: brak załaczonego pliku w tym zasobniku</t>
  </si>
  <si>
    <t>Czwarty zasobnik plikowy: brak załaczonego pliku w tym zasobniku</t>
  </si>
  <si>
    <t>Piąty zasobnik plikowy: brak załaczonego pliku w tym zasobniku</t>
  </si>
  <si>
    <t>Oświadczam (-my), że: 1) Zapoznaliśmy się i akceptujemy Zasady uczestnictwa w konkursie grantowym Programu \"Wsparcie Demokracji 2015\". Rozumiemy, że z oceny merytorycznej wniosków zostaną wyłączone wnioski nie spełniające kryteriów formalnych opisanych w w/w Zasadach a także, że rezultaty konkursu zostaną ogłoszone, a umowy o dofinansowanie projektów podpisane z organizacjami wyłonionymi w drodze konkursu pod warunkiem zlecenia Fundacji przez MSZ w roku 2015 zadania pozwalającego na sfinansowanie programu \"Wsparcie Demokracji 2015\".2) Proponowane w projekcie zadanie w całości mieści się w zakresie działalności statutowej naszej organizacji.3) Wszystkie podane we wniosku informacje są zgodne z aktualnym stanem prawnym i faktycznym.4) Wnioskodawca nie jest w stanie likwidacji, nie podlega zarządowi komisarycznemu, nie zawiesił swojej działalności, nie jest przedmiotem postępowań o podobnym charakterze. 5)Wobec wnioskodawcy nie zostało wszczęte postępowanie egzekucyjne, wobec żadnego z członków organu zarządzającego wnioskodawcy nie orzeczono zakazu pełnienia funkcji związanych z dysponowaniem środkami publicznymi a także nie został prawomocnie skazany za przestępstwa popełnione - w celu osiągnięcia korzyści majątkowych. 6) Wnioskodawca nie zalega z płaceniem składek ZUS lub należnych podatków. Wnioskodawca nie zalega ze złożeniem wymaganych przez prawo sprawozdań z działalności.7) Pracownicy Ministerstwa Spraw Zagranicznych czy placówek zagranicznych nie pełnią funkcji w organach zarządzających, kontroli lub nadzoru wnioskodawcy, chyba, że zostali skierowani do pełnienia tych funkcji przez Ministra Spraw Zagranicznych.8) Działania podejmowane w ramach projektu będą realizowane w zgodzie z zasadami realizacji polskiej współpracy rozwojowej wskazanymi w Wieloletnim Programie Współpracy Rozwojowej na lata 2012-2015 r.;9) Wyrażam(y) zgodę na przetwarzanie przez Fundację Solidarności Międzynarodowej danych zawartych we wniosku, dla potrzeb związanych z postępowaniem o udzielenie dofinansowania zgodnie z ustawą z dnia 29 sierpnia 1997 r. o ochronie danych osobowych (Dz.U.Nr133, poz.883 z późn. zm.)10) Wyrażam(y) zgodę na kierowanie korespondencji dotyczącej projektu na adres poczty elektronicznej wskazany we wniosku.</t>
  </si>
  <si>
    <t>. . . . . . . . . . . . . . . . . . . . .</t>
  </si>
  <si>
    <t>Pieczęć nagłówkowa wnioskodawcy. . . . . . . . . . . . . . . . . . . . .</t>
  </si>
  <si>
    <t>Miejscowość, data . . . . . . . . . . . . . . . . . . . . . . . . . . . . . . . . . . . . . . . . . . . . . . . . . . . . . . . . . . . . . . . . . . . . . . . . . . . . . . . . . . . .</t>
  </si>
  <si>
    <t>koszt jednostkowy</t>
  </si>
  <si>
    <t>liczba jednostek</t>
  </si>
  <si>
    <t>#ERROR!</t>
  </si>
  <si>
    <t>RAZEM</t>
  </si>
  <si>
    <t xml:space="preserve">  </t>
  </si>
  <si>
    <t>wkład własny</t>
  </si>
  <si>
    <t>z dofinanso- wania</t>
  </si>
  <si>
    <t>źródło wkładu własnego, uwagi</t>
  </si>
  <si>
    <t xml:space="preserve">UWAGA: Nie dodawaj wierszy, kolumn, nie zmieniaj formuł! </t>
  </si>
  <si>
    <t>PROSZĘ WYPEŁNIĆ WYŁACZNIE POLA Z NIEBIESKIM TŁEM</t>
  </si>
  <si>
    <t xml:space="preserve">Organizacja: </t>
  </si>
  <si>
    <t>Nr umowy:</t>
  </si>
  <si>
    <t>dofinansowanie</t>
  </si>
  <si>
    <t>Planowany budżet</t>
  </si>
  <si>
    <t>Poniesione koszty</t>
  </si>
  <si>
    <t xml:space="preserve">koszt całkowity </t>
  </si>
  <si>
    <t>Działanie 1:</t>
  </si>
  <si>
    <t>D1</t>
  </si>
  <si>
    <t>D1/01</t>
  </si>
  <si>
    <t>D1/02</t>
  </si>
  <si>
    <t>D1/03</t>
  </si>
  <si>
    <t>D1/04</t>
  </si>
  <si>
    <t>D1/05</t>
  </si>
  <si>
    <t>D1/06</t>
  </si>
  <si>
    <t>D1/07</t>
  </si>
  <si>
    <t>D1/08</t>
  </si>
  <si>
    <t>D1/09</t>
  </si>
  <si>
    <t>D1/10</t>
  </si>
  <si>
    <t>D1/11</t>
  </si>
  <si>
    <t>D1/12</t>
  </si>
  <si>
    <t>Działanie 2:</t>
  </si>
  <si>
    <t>D2</t>
  </si>
  <si>
    <t>D2/01</t>
  </si>
  <si>
    <t>D2/02</t>
  </si>
  <si>
    <t>D2/03</t>
  </si>
  <si>
    <t>D2/04</t>
  </si>
  <si>
    <t>D2/05</t>
  </si>
  <si>
    <t>D2/06</t>
  </si>
  <si>
    <t>D2/07</t>
  </si>
  <si>
    <t>D2/08</t>
  </si>
  <si>
    <t>D2/09</t>
  </si>
  <si>
    <t>D2/10</t>
  </si>
  <si>
    <t>D2/11</t>
  </si>
  <si>
    <t>D2/12</t>
  </si>
  <si>
    <t>D3</t>
  </si>
  <si>
    <t xml:space="preserve">Działanie 3:  </t>
  </si>
  <si>
    <t>D3/01</t>
  </si>
  <si>
    <t>D3/02</t>
  </si>
  <si>
    <t>D3/03</t>
  </si>
  <si>
    <t>D3/04</t>
  </si>
  <si>
    <t>D3/05</t>
  </si>
  <si>
    <t>D3/06</t>
  </si>
  <si>
    <t>D3/07</t>
  </si>
  <si>
    <t>D3/08</t>
  </si>
  <si>
    <t>D3/09</t>
  </si>
  <si>
    <t>D3/10</t>
  </si>
  <si>
    <t>D3/11</t>
  </si>
  <si>
    <t>D3/12</t>
  </si>
  <si>
    <t>D4</t>
  </si>
  <si>
    <t xml:space="preserve">Działanie 4: </t>
  </si>
  <si>
    <t>D4/01</t>
  </si>
  <si>
    <t>D4/02</t>
  </si>
  <si>
    <t>D4/03</t>
  </si>
  <si>
    <t>D4/04</t>
  </si>
  <si>
    <t>D4/05</t>
  </si>
  <si>
    <t>D4/06</t>
  </si>
  <si>
    <t>D4/07</t>
  </si>
  <si>
    <t>D4/08</t>
  </si>
  <si>
    <t>D4/09</t>
  </si>
  <si>
    <t>D4/10</t>
  </si>
  <si>
    <t>D4/11</t>
  </si>
  <si>
    <t>D4/12</t>
  </si>
  <si>
    <t>D5</t>
  </si>
  <si>
    <t xml:space="preserve">Działanie 5: </t>
  </si>
  <si>
    <t>D5/01</t>
  </si>
  <si>
    <t>D5/02</t>
  </si>
  <si>
    <t>D5/03</t>
  </si>
  <si>
    <t>D5/04</t>
  </si>
  <si>
    <t>D5/05</t>
  </si>
  <si>
    <t>D5/06</t>
  </si>
  <si>
    <t>D5/07</t>
  </si>
  <si>
    <t>D5/08</t>
  </si>
  <si>
    <t>D5/09</t>
  </si>
  <si>
    <t>D5/10</t>
  </si>
  <si>
    <t>D5/11</t>
  </si>
  <si>
    <t>D5/12</t>
  </si>
  <si>
    <t xml:space="preserve">Działanie 6: </t>
  </si>
  <si>
    <t>D6</t>
  </si>
  <si>
    <t>D6/01</t>
  </si>
  <si>
    <t>D6/02</t>
  </si>
  <si>
    <t>D6/03</t>
  </si>
  <si>
    <t>D6/04</t>
  </si>
  <si>
    <t>D6/05</t>
  </si>
  <si>
    <t>D6/06</t>
  </si>
  <si>
    <t>D6/07</t>
  </si>
  <si>
    <t>D6/08</t>
  </si>
  <si>
    <t>D6/09</t>
  </si>
  <si>
    <t>D6/10</t>
  </si>
  <si>
    <t>D6/11</t>
  </si>
  <si>
    <t>D6/12</t>
  </si>
  <si>
    <t>D7</t>
  </si>
  <si>
    <t xml:space="preserve">Działanie 7: </t>
  </si>
  <si>
    <t>D7/01</t>
  </si>
  <si>
    <t>D7/02</t>
  </si>
  <si>
    <t>D7/03</t>
  </si>
  <si>
    <t>D7/04</t>
  </si>
  <si>
    <t>D7/05</t>
  </si>
  <si>
    <t>D7/06</t>
  </si>
  <si>
    <t>D7/07</t>
  </si>
  <si>
    <t>D7/08</t>
  </si>
  <si>
    <t>D7/09</t>
  </si>
  <si>
    <t>D7/10</t>
  </si>
  <si>
    <t>D7/11</t>
  </si>
  <si>
    <t>D7/12</t>
  </si>
  <si>
    <t>D8</t>
  </si>
  <si>
    <t xml:space="preserve">Działanie 8: </t>
  </si>
  <si>
    <t>D8/01</t>
  </si>
  <si>
    <t>D8/02</t>
  </si>
  <si>
    <t>D8/03</t>
  </si>
  <si>
    <t>D8/04</t>
  </si>
  <si>
    <t>D8/05</t>
  </si>
  <si>
    <t>D8/06</t>
  </si>
  <si>
    <t>D8/07</t>
  </si>
  <si>
    <t>D8/08</t>
  </si>
  <si>
    <t>D8/09</t>
  </si>
  <si>
    <t>D8/10</t>
  </si>
  <si>
    <t>D8/11</t>
  </si>
  <si>
    <t>D8/12</t>
  </si>
  <si>
    <t>D9</t>
  </si>
  <si>
    <t>D9/01</t>
  </si>
  <si>
    <t>D9/02</t>
  </si>
  <si>
    <t>D9/03</t>
  </si>
  <si>
    <t>D9/04</t>
  </si>
  <si>
    <t>D9/05</t>
  </si>
  <si>
    <t>D9/06</t>
  </si>
  <si>
    <t>D9/07</t>
  </si>
  <si>
    <t>D9/08</t>
  </si>
  <si>
    <t>D9/09</t>
  </si>
  <si>
    <t>D9/10</t>
  </si>
  <si>
    <t>D9/11</t>
  </si>
  <si>
    <t>D9/12</t>
  </si>
  <si>
    <t xml:space="preserve">Działanie 9: </t>
  </si>
  <si>
    <t xml:space="preserve">Działanie 10: </t>
  </si>
  <si>
    <t>D10</t>
  </si>
  <si>
    <t>D10/01</t>
  </si>
  <si>
    <t>D10/02</t>
  </si>
  <si>
    <t>D10/03</t>
  </si>
  <si>
    <t>D10/04</t>
  </si>
  <si>
    <t>D10/05</t>
  </si>
  <si>
    <t>D10/06</t>
  </si>
  <si>
    <t>D10/07</t>
  </si>
  <si>
    <t>D10/08</t>
  </si>
  <si>
    <t>D10/09</t>
  </si>
  <si>
    <t>D10/10</t>
  </si>
  <si>
    <t>D10/11</t>
  </si>
  <si>
    <t>D10/12</t>
  </si>
  <si>
    <t xml:space="preserve">Tytuł Inicjatywy: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</si>
</sst>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zł-415]"/>
    <numFmt numFmtId="165" formatCode="#,##0\ &quot;zł&quot;"/>
  </numFmts>
  <fonts count="28" x14ac:knownFonts="1">
    <font>
      <sz val="10"/>
      <color rgb="FF000000"/>
      <name val="Arial"/>
    </font>
    <font>
      <sz val="10"/>
      <name val="Arial"/>
      <family val="2"/>
      <charset val="238"/>
    </font>
    <font>
      <sz val="9"/>
      <name val="Arial"/>
      <family val="2"/>
      <charset val="238"/>
    </font>
    <font>
      <sz val="10"/>
      <name val="Arial"/>
      <family val="2"/>
      <charset val="238"/>
    </font>
    <font>
      <sz val="8"/>
      <name val="Arial"/>
      <family val="2"/>
      <charset val="238"/>
    </font>
    <font>
      <b/>
      <sz val="9"/>
      <name val="Arial"/>
      <family val="2"/>
      <charset val="238"/>
    </font>
    <font>
      <b/>
      <sz val="8"/>
      <name val="Arial"/>
      <family val="2"/>
      <charset val="238"/>
    </font>
    <font>
      <b/>
      <sz val="9"/>
      <color rgb="FF980000"/>
      <name val="Arial"/>
      <family val="2"/>
      <charset val="238"/>
    </font>
    <font>
      <sz val="9"/>
      <color rgb="FF980000"/>
      <name val="Arial"/>
      <family val="2"/>
      <charset val="238"/>
    </font>
    <font>
      <b/>
      <sz val="9"/>
      <color rgb="FFDD0806"/>
      <name val="Arial"/>
      <family val="2"/>
      <charset val="238"/>
    </font>
    <font>
      <sz val="8"/>
      <color rgb="FF00008B"/>
      <name val="Arial"/>
      <family val="2"/>
      <charset val="238"/>
    </font>
    <font>
      <sz val="9"/>
      <name val="Arial"/>
      <family val="2"/>
      <charset val="238"/>
    </font>
    <font>
      <b/>
      <sz val="8"/>
      <color rgb="FF00008B"/>
      <name val="Arial"/>
      <family val="2"/>
      <charset val="238"/>
    </font>
    <font>
      <sz val="6"/>
      <name val="Arial"/>
      <family val="2"/>
      <charset val="238"/>
    </font>
    <font>
      <u/>
      <sz val="8"/>
      <color rgb="FF0000FF"/>
      <name val="Arial"/>
      <family val="2"/>
      <charset val="238"/>
    </font>
    <font>
      <u/>
      <sz val="9"/>
      <color rgb="FF0000FF"/>
      <name val="Arial"/>
      <family val="2"/>
      <charset val="238"/>
    </font>
    <font>
      <i/>
      <sz val="8"/>
      <name val="Arial"/>
      <family val="2"/>
      <charset val="238"/>
    </font>
    <font>
      <sz val="9"/>
      <color rgb="FF006600"/>
      <name val="Arial"/>
      <family val="2"/>
      <charset val="238"/>
    </font>
    <font>
      <b/>
      <sz val="10"/>
      <name val="Arial"/>
      <family val="2"/>
      <charset val="238"/>
    </font>
    <font>
      <u/>
      <sz val="10"/>
      <color theme="11"/>
      <name val="Arial"/>
      <family val="2"/>
      <charset val="238"/>
    </font>
    <font>
      <sz val="10"/>
      <color rgb="FF006600"/>
      <name val="Arial"/>
      <family val="2"/>
      <charset val="238"/>
    </font>
    <font>
      <b/>
      <sz val="10"/>
      <color rgb="FFDD0806"/>
      <name val="Arial"/>
      <family val="2"/>
      <charset val="238"/>
    </font>
    <font>
      <b/>
      <sz val="11"/>
      <name val="Arial"/>
      <family val="2"/>
      <charset val="238"/>
    </font>
    <font>
      <b/>
      <sz val="11"/>
      <color theme="8"/>
      <name val="Arial"/>
      <family val="2"/>
      <charset val="238"/>
    </font>
    <font>
      <b/>
      <sz val="11"/>
      <color rgb="FF000090"/>
      <name val="Arial"/>
      <family val="2"/>
      <charset val="238"/>
    </font>
    <font>
      <b/>
      <sz val="14"/>
      <color rgb="FF000090"/>
      <name val="Arial"/>
      <family val="2"/>
      <charset val="238"/>
    </font>
    <font>
      <sz val="9"/>
      <name val="Arial"/>
      <family val="2"/>
      <charset val="238"/>
    </font>
    <font>
      <b/>
      <sz val="10"/>
      <color rgb="FFFF0000"/>
      <name val="Arial"/>
      <family val="2"/>
      <charset val="238"/>
    </font>
  </fonts>
  <fills count="16">
    <fill>
      <patternFill patternType="none"/>
    </fill>
    <fill>
      <patternFill patternType="gray125"/>
    </fill>
    <fill>
      <patternFill patternType="solid">
        <fgColor rgb="FFFFFFFF"/>
        <bgColor rgb="FFFFFFFF"/>
      </patternFill>
    </fill>
    <fill>
      <patternFill patternType="solid">
        <fgColor rgb="FFF1F1F1"/>
        <bgColor rgb="FFF1F1F1"/>
      </patternFill>
    </fill>
    <fill>
      <patternFill patternType="solid">
        <fgColor rgb="FFEFEFEF"/>
        <bgColor rgb="FFEFEFEF"/>
      </patternFill>
    </fill>
    <fill>
      <patternFill patternType="solid">
        <fgColor rgb="FFFFF2CC"/>
        <bgColor rgb="FFFFF2CC"/>
      </patternFill>
    </fill>
    <fill>
      <patternFill patternType="solid">
        <fgColor rgb="FFCCCCCC"/>
        <bgColor rgb="FFCCCCCC"/>
      </patternFill>
    </fill>
    <fill>
      <patternFill patternType="solid">
        <fgColor rgb="FFEEEEEE"/>
        <bgColor rgb="FFEEEEEE"/>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rgb="FFFFF2CC"/>
      </patternFill>
    </fill>
    <fill>
      <patternFill patternType="solid">
        <fgColor theme="6" tint="0.59999389629810485"/>
        <bgColor rgb="FFFCE5CD"/>
      </patternFill>
    </fill>
    <fill>
      <patternFill patternType="solid">
        <fgColor theme="6" tint="0.59999389629810485"/>
        <bgColor rgb="FFFFFFFF"/>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79998168889431442"/>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9">
    <xf numFmtId="0" fontId="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8">
    <xf numFmtId="0" fontId="0" fillId="0" borderId="0" xfId="0" applyFont="1" applyAlignment="1"/>
    <xf numFmtId="0" fontId="1" fillId="0" borderId="0" xfId="0" applyFont="1" applyAlignment="1"/>
    <xf numFmtId="0" fontId="2" fillId="0" borderId="0" xfId="0" applyFont="1" applyAlignment="1"/>
    <xf numFmtId="0" fontId="4" fillId="3" borderId="0" xfId="0" applyFont="1" applyFill="1" applyAlignment="1"/>
    <xf numFmtId="0" fontId="2" fillId="0" borderId="0" xfId="0" applyFont="1"/>
    <xf numFmtId="14" fontId="4" fillId="3" borderId="0" xfId="0" applyNumberFormat="1" applyFont="1" applyFill="1" applyAlignment="1"/>
    <xf numFmtId="0" fontId="4" fillId="3" borderId="0" xfId="0" applyFont="1" applyFill="1"/>
    <xf numFmtId="0" fontId="6" fillId="3" borderId="0" xfId="0" applyFont="1" applyFill="1" applyAlignment="1"/>
    <xf numFmtId="0" fontId="1" fillId="0" borderId="0" xfId="0" applyFont="1" applyAlignment="1">
      <alignment horizontal="right"/>
    </xf>
    <xf numFmtId="0" fontId="1" fillId="0" borderId="0" xfId="0" applyFont="1" applyAlignment="1">
      <alignment horizontal="right"/>
    </xf>
    <xf numFmtId="14" fontId="1" fillId="0" borderId="0" xfId="0" applyNumberFormat="1" applyFont="1" applyAlignment="1"/>
    <xf numFmtId="0" fontId="10" fillId="3" borderId="0" xfId="0" applyFont="1" applyFill="1" applyAlignment="1"/>
    <xf numFmtId="0" fontId="12" fillId="3" borderId="0" xfId="0" applyFont="1" applyFill="1" applyAlignment="1"/>
    <xf numFmtId="0" fontId="13" fillId="0" borderId="0" xfId="0" applyFont="1" applyAlignment="1"/>
    <xf numFmtId="0" fontId="1" fillId="0" borderId="0" xfId="0" applyFont="1" applyAlignment="1">
      <alignment horizontal="right"/>
    </xf>
    <xf numFmtId="0" fontId="13" fillId="0" borderId="0" xfId="0" applyFont="1"/>
    <xf numFmtId="0" fontId="13" fillId="6" borderId="0" xfId="0" applyFont="1" applyFill="1"/>
    <xf numFmtId="0" fontId="13" fillId="6" borderId="0" xfId="0" applyFont="1" applyFill="1" applyAlignment="1"/>
    <xf numFmtId="0" fontId="3" fillId="0" borderId="0" xfId="0" applyFont="1" applyAlignment="1"/>
    <xf numFmtId="0" fontId="3" fillId="6" borderId="0" xfId="0" applyFont="1" applyFill="1" applyAlignment="1"/>
    <xf numFmtId="0" fontId="3" fillId="0" borderId="0" xfId="0" applyFont="1"/>
    <xf numFmtId="0" fontId="4" fillId="7" borderId="0" xfId="0" applyFont="1" applyFill="1" applyAlignment="1"/>
    <xf numFmtId="0" fontId="6" fillId="7" borderId="0" xfId="0" applyFont="1" applyFill="1" applyAlignment="1"/>
    <xf numFmtId="14" fontId="4" fillId="7" borderId="0" xfId="0" applyNumberFormat="1" applyFont="1" applyFill="1" applyAlignment="1"/>
    <xf numFmtId="0" fontId="14" fillId="7" borderId="0" xfId="0" applyFont="1" applyFill="1" applyAlignment="1"/>
    <xf numFmtId="0" fontId="2" fillId="0" borderId="1" xfId="0" applyFont="1" applyBorder="1" applyAlignment="1"/>
    <xf numFmtId="0" fontId="2" fillId="0" borderId="1" xfId="0" applyFont="1" applyBorder="1"/>
    <xf numFmtId="0" fontId="15" fillId="0" borderId="0" xfId="0" applyFont="1" applyAlignment="1"/>
    <xf numFmtId="0" fontId="16" fillId="3" borderId="0" xfId="0" applyFont="1" applyFill="1" applyAlignment="1"/>
    <xf numFmtId="0" fontId="5" fillId="0" borderId="2" xfId="0" applyFont="1" applyBorder="1" applyAlignment="1" applyProtection="1">
      <alignment horizontal="center" vertical="top" wrapText="1"/>
    </xf>
    <xf numFmtId="0" fontId="0" fillId="0" borderId="2" xfId="0" applyFont="1" applyBorder="1" applyAlignment="1" applyProtection="1"/>
    <xf numFmtId="164" fontId="5" fillId="0" borderId="2" xfId="0" applyNumberFormat="1"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4" borderId="2" xfId="0" applyFont="1" applyFill="1" applyBorder="1" applyAlignment="1" applyProtection="1">
      <alignment vertical="top" wrapText="1"/>
    </xf>
    <xf numFmtId="0" fontId="8" fillId="0" borderId="2" xfId="0" applyFont="1" applyBorder="1" applyAlignment="1" applyProtection="1">
      <alignment vertical="top" wrapText="1"/>
    </xf>
    <xf numFmtId="0" fontId="5" fillId="0" borderId="2" xfId="0" applyFont="1" applyBorder="1" applyAlignment="1" applyProtection="1">
      <alignment vertical="top" wrapText="1"/>
    </xf>
    <xf numFmtId="0" fontId="5" fillId="0" borderId="2" xfId="0" applyFont="1" applyBorder="1" applyAlignment="1" applyProtection="1">
      <alignment horizontal="left" vertical="top" wrapText="1"/>
    </xf>
    <xf numFmtId="0" fontId="5" fillId="4" borderId="2" xfId="0" applyFont="1" applyFill="1" applyBorder="1" applyAlignment="1" applyProtection="1">
      <alignment vertical="top" wrapText="1"/>
    </xf>
    <xf numFmtId="0" fontId="11" fillId="2" borderId="2" xfId="0" applyFont="1" applyFill="1" applyBorder="1" applyAlignment="1" applyProtection="1">
      <alignment vertical="top" wrapText="1"/>
    </xf>
    <xf numFmtId="0" fontId="5" fillId="5" borderId="2" xfId="0" applyFont="1" applyFill="1" applyBorder="1" applyAlignment="1" applyProtection="1">
      <alignment vertical="top" wrapText="1"/>
    </xf>
    <xf numFmtId="164" fontId="9" fillId="5" borderId="2" xfId="0" applyNumberFormat="1" applyFont="1" applyFill="1" applyBorder="1" applyAlignment="1" applyProtection="1">
      <alignment horizontal="right" vertical="top" wrapText="1"/>
    </xf>
    <xf numFmtId="0" fontId="5" fillId="5" borderId="2" xfId="0" applyFont="1" applyFill="1" applyBorder="1" applyAlignment="1" applyProtection="1">
      <alignment horizontal="right" vertical="top" wrapText="1"/>
    </xf>
    <xf numFmtId="0" fontId="11" fillId="0" borderId="2" xfId="0" applyFont="1" applyBorder="1" applyAlignment="1" applyProtection="1">
      <alignment vertical="top" wrapText="1"/>
    </xf>
    <xf numFmtId="165" fontId="5" fillId="5" borderId="2" xfId="0" applyNumberFormat="1" applyFont="1" applyFill="1" applyBorder="1" applyAlignment="1" applyProtection="1">
      <alignment vertical="top" wrapText="1"/>
    </xf>
    <xf numFmtId="165" fontId="5" fillId="5" borderId="2" xfId="0" applyNumberFormat="1" applyFont="1" applyFill="1" applyBorder="1" applyAlignment="1" applyProtection="1">
      <alignment horizontal="right" vertical="top" wrapText="1"/>
    </xf>
    <xf numFmtId="10" fontId="23" fillId="0" borderId="2" xfId="0" applyNumberFormat="1" applyFont="1" applyBorder="1" applyAlignment="1" applyProtection="1">
      <alignment horizontal="right" vertical="top" wrapText="1"/>
    </xf>
    <xf numFmtId="0" fontId="6" fillId="0" borderId="2" xfId="0" applyFont="1" applyBorder="1" applyAlignment="1" applyProtection="1">
      <alignment horizontal="center" vertical="top" wrapText="1"/>
    </xf>
    <xf numFmtId="0" fontId="24" fillId="5" borderId="2" xfId="0" applyFont="1" applyFill="1" applyBorder="1" applyAlignment="1" applyProtection="1">
      <alignment vertical="top" wrapText="1"/>
    </xf>
    <xf numFmtId="0" fontId="24" fillId="5" borderId="2" xfId="0" applyFont="1" applyFill="1" applyBorder="1" applyAlignment="1" applyProtection="1">
      <alignment horizontal="right" vertical="top" wrapText="1"/>
    </xf>
    <xf numFmtId="165" fontId="24" fillId="5" borderId="2" xfId="0" applyNumberFormat="1" applyFont="1" applyFill="1" applyBorder="1" applyAlignment="1" applyProtection="1">
      <alignment horizontal="right" vertical="top" wrapText="1"/>
    </xf>
    <xf numFmtId="10" fontId="24" fillId="5" borderId="2" xfId="0" applyNumberFormat="1" applyFont="1" applyFill="1" applyBorder="1" applyAlignment="1" applyProtection="1">
      <alignment horizontal="right" vertical="top" wrapText="1"/>
    </xf>
    <xf numFmtId="0" fontId="0" fillId="0" borderId="2" xfId="0" applyFont="1" applyBorder="1" applyAlignment="1" applyProtection="1">
      <alignment vertical="top" wrapText="1"/>
    </xf>
    <xf numFmtId="0" fontId="2" fillId="8" borderId="2" xfId="0" applyFont="1" applyFill="1" applyBorder="1" applyAlignment="1" applyProtection="1">
      <alignment vertical="top" wrapText="1"/>
      <protection locked="0"/>
    </xf>
    <xf numFmtId="0" fontId="0" fillId="9" borderId="2" xfId="0" applyFont="1" applyFill="1" applyBorder="1" applyAlignment="1" applyProtection="1">
      <alignment vertical="top" wrapText="1"/>
    </xf>
    <xf numFmtId="0" fontId="22" fillId="8" borderId="3" xfId="0" applyFont="1" applyFill="1" applyBorder="1" applyAlignment="1" applyProtection="1">
      <alignment horizontal="left" vertical="top" wrapText="1"/>
    </xf>
    <xf numFmtId="0" fontId="22" fillId="8" borderId="4" xfId="0" applyFont="1" applyFill="1" applyBorder="1" applyAlignment="1" applyProtection="1">
      <alignment horizontal="left" vertical="top" wrapText="1"/>
    </xf>
    <xf numFmtId="0" fontId="22" fillId="8" borderId="5" xfId="0" applyFont="1" applyFill="1" applyBorder="1" applyAlignment="1" applyProtection="1">
      <alignment horizontal="left" vertical="top" wrapText="1"/>
    </xf>
    <xf numFmtId="0" fontId="25" fillId="10" borderId="2" xfId="0" applyFont="1" applyFill="1" applyBorder="1" applyAlignment="1" applyProtection="1">
      <alignment vertical="top" wrapText="1"/>
    </xf>
    <xf numFmtId="164" fontId="24" fillId="10" borderId="2" xfId="0" applyNumberFormat="1" applyFont="1" applyFill="1" applyBorder="1" applyAlignment="1" applyProtection="1">
      <alignment horizontal="right" vertical="top" wrapText="1"/>
    </xf>
    <xf numFmtId="0" fontId="24" fillId="10" borderId="2" xfId="0" applyFont="1" applyFill="1" applyBorder="1" applyAlignment="1" applyProtection="1">
      <alignment horizontal="right" vertical="top" wrapText="1"/>
    </xf>
    <xf numFmtId="165" fontId="24" fillId="10" borderId="2" xfId="0" applyNumberFormat="1" applyFont="1" applyFill="1" applyBorder="1" applyAlignment="1" applyProtection="1">
      <alignment horizontal="right" vertical="top" wrapText="1"/>
    </xf>
    <xf numFmtId="0" fontId="18" fillId="11" borderId="2" xfId="0" applyFont="1" applyFill="1" applyBorder="1" applyAlignment="1" applyProtection="1">
      <alignment vertical="top" wrapText="1"/>
    </xf>
    <xf numFmtId="164" fontId="21" fillId="11" borderId="2" xfId="0" applyNumberFormat="1" applyFont="1" applyFill="1" applyBorder="1" applyAlignment="1" applyProtection="1">
      <alignment vertical="top" wrapText="1"/>
    </xf>
    <xf numFmtId="164" fontId="18" fillId="11" borderId="2" xfId="0" applyNumberFormat="1" applyFont="1" applyFill="1" applyBorder="1" applyAlignment="1" applyProtection="1">
      <alignment vertical="top" wrapText="1"/>
    </xf>
    <xf numFmtId="0" fontId="1" fillId="11" borderId="2" xfId="0" applyFont="1" applyFill="1" applyBorder="1" applyAlignment="1" applyProtection="1">
      <alignment vertical="top" wrapText="1"/>
    </xf>
    <xf numFmtId="0" fontId="20" fillId="12" borderId="2" xfId="0" applyFont="1" applyFill="1" applyBorder="1" applyAlignment="1" applyProtection="1">
      <alignment vertical="top" wrapText="1"/>
    </xf>
    <xf numFmtId="164" fontId="1" fillId="11" borderId="2" xfId="0" applyNumberFormat="1" applyFont="1" applyFill="1" applyBorder="1" applyAlignment="1" applyProtection="1">
      <alignment vertical="top" wrapText="1"/>
    </xf>
    <xf numFmtId="0" fontId="18" fillId="11" borderId="2" xfId="0" applyFont="1" applyFill="1" applyBorder="1" applyAlignment="1" applyProtection="1">
      <alignment vertical="top" wrapText="1"/>
      <protection locked="0"/>
    </xf>
    <xf numFmtId="164" fontId="1" fillId="11" borderId="2" xfId="0" applyNumberFormat="1" applyFont="1" applyFill="1" applyBorder="1" applyAlignment="1" applyProtection="1">
      <alignment vertical="top" wrapText="1"/>
      <protection locked="0"/>
    </xf>
    <xf numFmtId="0" fontId="1" fillId="11" borderId="2" xfId="0" applyFont="1" applyFill="1" applyBorder="1" applyAlignment="1" applyProtection="1">
      <alignment vertical="top" wrapText="1"/>
      <protection locked="0"/>
    </xf>
    <xf numFmtId="0" fontId="11" fillId="13" borderId="2" xfId="0" applyFont="1" applyFill="1" applyBorder="1" applyAlignment="1" applyProtection="1">
      <alignment vertical="top" wrapText="1"/>
    </xf>
    <xf numFmtId="0" fontId="17" fillId="14" borderId="2" xfId="0" applyFont="1" applyFill="1" applyBorder="1" applyAlignment="1" applyProtection="1">
      <alignment vertical="top" wrapText="1"/>
    </xf>
    <xf numFmtId="0" fontId="2" fillId="13" borderId="2" xfId="0" applyFont="1" applyFill="1" applyBorder="1" applyAlignment="1" applyProtection="1">
      <alignment vertical="top" wrapText="1"/>
      <protection locked="0"/>
    </xf>
    <xf numFmtId="164" fontId="2" fillId="13" borderId="2" xfId="0" applyNumberFormat="1" applyFont="1" applyFill="1" applyBorder="1" applyAlignment="1" applyProtection="1">
      <alignment vertical="top" wrapText="1"/>
      <protection locked="0"/>
    </xf>
    <xf numFmtId="0" fontId="11" fillId="13" borderId="2" xfId="0" applyFont="1" applyFill="1" applyBorder="1" applyAlignment="1" applyProtection="1">
      <alignment vertical="top" wrapText="1"/>
      <protection locked="0"/>
    </xf>
    <xf numFmtId="164" fontId="11" fillId="13" borderId="2" xfId="0" applyNumberFormat="1" applyFont="1" applyFill="1" applyBorder="1" applyAlignment="1" applyProtection="1">
      <alignment vertical="top" wrapText="1"/>
      <protection locked="0"/>
    </xf>
    <xf numFmtId="164" fontId="2" fillId="15" borderId="2" xfId="0" applyNumberFormat="1" applyFont="1" applyFill="1" applyBorder="1" applyAlignment="1" applyProtection="1">
      <alignment vertical="top" wrapText="1"/>
      <protection locked="0"/>
    </xf>
    <xf numFmtId="0" fontId="2" fillId="15" borderId="5" xfId="0" applyFont="1" applyFill="1" applyBorder="1" applyAlignment="1" applyProtection="1">
      <alignment vertical="top" wrapText="1"/>
      <protection locked="0"/>
    </xf>
    <xf numFmtId="164" fontId="2" fillId="15" borderId="5" xfId="0" applyNumberFormat="1" applyFont="1" applyFill="1" applyBorder="1" applyAlignment="1" applyProtection="1">
      <alignment vertical="top" wrapText="1"/>
      <protection locked="0"/>
    </xf>
    <xf numFmtId="0" fontId="26" fillId="13" borderId="2" xfId="0" applyFont="1" applyFill="1" applyBorder="1" applyAlignment="1" applyProtection="1">
      <alignment vertical="top" wrapText="1"/>
      <protection locked="0"/>
    </xf>
    <xf numFmtId="0" fontId="2" fillId="13" borderId="2" xfId="0" quotePrefix="1" applyFont="1" applyFill="1" applyBorder="1" applyAlignment="1" applyProtection="1">
      <alignment vertical="top" wrapText="1"/>
    </xf>
    <xf numFmtId="0" fontId="2" fillId="13" borderId="2" xfId="0" applyFont="1" applyFill="1" applyBorder="1" applyAlignment="1" applyProtection="1">
      <alignment vertical="top" wrapText="1"/>
    </xf>
    <xf numFmtId="0" fontId="18" fillId="11" borderId="2" xfId="0" applyFont="1" applyFill="1" applyBorder="1" applyAlignment="1" applyProtection="1">
      <alignment horizontal="center" vertical="top" wrapText="1"/>
    </xf>
    <xf numFmtId="0" fontId="2" fillId="13" borderId="5" xfId="0" applyFont="1" applyFill="1" applyBorder="1" applyAlignment="1" applyProtection="1">
      <alignment vertical="top" wrapText="1"/>
      <protection locked="0"/>
    </xf>
    <xf numFmtId="0" fontId="11" fillId="13" borderId="5" xfId="0" applyFont="1" applyFill="1" applyBorder="1" applyAlignment="1" applyProtection="1">
      <alignment vertical="top" wrapText="1"/>
      <protection locked="0"/>
    </xf>
    <xf numFmtId="164" fontId="11" fillId="13" borderId="5" xfId="0" applyNumberFormat="1" applyFont="1" applyFill="1" applyBorder="1" applyAlignment="1" applyProtection="1">
      <alignment vertical="top" wrapText="1"/>
      <protection locked="0"/>
    </xf>
    <xf numFmtId="164" fontId="6" fillId="0" borderId="2" xfId="0" applyNumberFormat="1" applyFont="1" applyBorder="1" applyAlignment="1" applyProtection="1">
      <alignment horizontal="center" vertical="center" wrapText="1"/>
    </xf>
    <xf numFmtId="164" fontId="11" fillId="0" borderId="2" xfId="0" applyNumberFormat="1" applyFont="1" applyFill="1" applyBorder="1" applyAlignment="1" applyProtection="1">
      <alignment vertical="top" wrapText="1"/>
    </xf>
    <xf numFmtId="0" fontId="0" fillId="0" borderId="2" xfId="0" applyFont="1" applyFill="1" applyBorder="1" applyAlignment="1" applyProtection="1"/>
    <xf numFmtId="0" fontId="6" fillId="0" borderId="2"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2" fillId="8" borderId="3" xfId="0" applyFont="1" applyFill="1" applyBorder="1" applyAlignment="1" applyProtection="1">
      <alignment horizontal="left" vertical="top" wrapText="1"/>
    </xf>
    <xf numFmtId="0" fontId="22" fillId="8" borderId="4" xfId="0" applyFont="1" applyFill="1" applyBorder="1" applyAlignment="1" applyProtection="1">
      <alignment horizontal="left" vertical="top" wrapText="1"/>
    </xf>
    <xf numFmtId="0" fontId="22" fillId="8" borderId="5" xfId="0" applyFont="1" applyFill="1" applyBorder="1" applyAlignment="1" applyProtection="1">
      <alignment horizontal="left" vertical="top" wrapText="1"/>
    </xf>
    <xf numFmtId="0" fontId="6" fillId="0" borderId="3" xfId="0" applyFont="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164" fontId="6" fillId="0" borderId="3" xfId="0" applyNumberFormat="1" applyFont="1" applyBorder="1" applyAlignment="1" applyProtection="1">
      <alignment horizontal="center" vertical="center" wrapText="1"/>
    </xf>
  </cellXfs>
  <cellStyles count="49">
    <cellStyle name="Normalny" xfId="0" builtinId="0"/>
    <cellStyle name="Odwiedzone hiperłącze" xfId="1" builtinId="9" hidden="1"/>
    <cellStyle name="Odwiedzone hiperłącze" xfId="2" builtinId="9" hidden="1"/>
    <cellStyle name="Odwiedzone hiperłącze" xfId="3" builtinId="9" hidden="1"/>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s>
  <dxfs count="25">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9C0006"/>
      </font>
      <fill>
        <patternFill>
          <bgColor rgb="FFFFC7CE"/>
        </patternFill>
      </fill>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cpm.org.pl/download/get/sprawozdanie-finansowe-i-bilans-z-dzia/95" TargetMode="External"/><Relationship Id="rId2" Type="http://schemas.openxmlformats.org/officeDocument/2006/relationships/hyperlink" Target="http://www.pcpm.org.pl/download/get/statut-pcpm-11-stycznia-2008_pol/95" TargetMode="External"/><Relationship Id="rId1" Type="http://schemas.openxmlformats.org/officeDocument/2006/relationships/hyperlink" Target="http://www.pcpm.org.pl/" TargetMode="External"/><Relationship Id="rId4" Type="http://schemas.openxmlformats.org/officeDocument/2006/relationships/hyperlink" Target="http://www.pcpm.org.pl/download/get/sprawozdanie-merytoryczne-z-dz-ia/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0"/>
  <sheetViews>
    <sheetView workbookViewId="0"/>
  </sheetViews>
  <sheetFormatPr defaultColWidth="14.42578125" defaultRowHeight="15.75" customHeight="1" x14ac:dyDescent="0.2"/>
  <cols>
    <col min="2" max="2" width="45.7109375" customWidth="1"/>
  </cols>
  <sheetData>
    <row r="1" spans="1:1" ht="15.75" customHeight="1" x14ac:dyDescent="0.2">
      <c r="A1" s="2" t="s">
        <v>0</v>
      </c>
    </row>
    <row r="2" spans="1:1" ht="15.75" customHeight="1" x14ac:dyDescent="0.2">
      <c r="A2" s="2" t="s">
        <v>1</v>
      </c>
    </row>
    <row r="3" spans="1:1" ht="15.75" customHeight="1" x14ac:dyDescent="0.2">
      <c r="A3" s="2" t="s">
        <v>2</v>
      </c>
    </row>
    <row r="4" spans="1:1" ht="15.75" customHeight="1" x14ac:dyDescent="0.2">
      <c r="A4" s="3" t="s">
        <v>33</v>
      </c>
    </row>
    <row r="5" spans="1:1" ht="15.75" customHeight="1" x14ac:dyDescent="0.2">
      <c r="A5" s="2" t="s">
        <v>34</v>
      </c>
    </row>
    <row r="6" spans="1:1" ht="15.75" customHeight="1" x14ac:dyDescent="0.2">
      <c r="A6" s="4"/>
    </row>
    <row r="7" spans="1:1" ht="15.75" customHeight="1" x14ac:dyDescent="0.2">
      <c r="A7" s="3" t="s">
        <v>3</v>
      </c>
    </row>
    <row r="8" spans="1:1" ht="15.75" customHeight="1" x14ac:dyDescent="0.2">
      <c r="A8" s="3" t="s">
        <v>4</v>
      </c>
    </row>
    <row r="9" spans="1:1" ht="15.75" customHeight="1" x14ac:dyDescent="0.2">
      <c r="A9" s="3" t="s">
        <v>5</v>
      </c>
    </row>
    <row r="10" spans="1:1" ht="15.75" customHeight="1" x14ac:dyDescent="0.2">
      <c r="A10" s="3" t="s">
        <v>6</v>
      </c>
    </row>
    <row r="11" spans="1:1" ht="15.75" customHeight="1" x14ac:dyDescent="0.2">
      <c r="A11" s="3" t="s">
        <v>7</v>
      </c>
    </row>
    <row r="12" spans="1:1" ht="15.75" customHeight="1" x14ac:dyDescent="0.2">
      <c r="A12" s="3" t="s">
        <v>36</v>
      </c>
    </row>
    <row r="13" spans="1:1" ht="15.75" customHeight="1" x14ac:dyDescent="0.2">
      <c r="A13" s="3" t="s">
        <v>37</v>
      </c>
    </row>
    <row r="14" spans="1:1" ht="15.75" customHeight="1" x14ac:dyDescent="0.2">
      <c r="A14" s="3" t="s">
        <v>38</v>
      </c>
    </row>
    <row r="15" spans="1:1" ht="15.75" customHeight="1" x14ac:dyDescent="0.2">
      <c r="A15" s="3" t="s">
        <v>39</v>
      </c>
    </row>
    <row r="16" spans="1:1" ht="15.75" customHeight="1" x14ac:dyDescent="0.2">
      <c r="A16" s="5">
        <v>42036</v>
      </c>
    </row>
    <row r="17" spans="1:1" ht="15.75" customHeight="1" x14ac:dyDescent="0.2">
      <c r="A17" s="3" t="s">
        <v>41</v>
      </c>
    </row>
    <row r="18" spans="1:1" ht="15.75" customHeight="1" x14ac:dyDescent="0.2">
      <c r="A18" s="5">
        <v>42338</v>
      </c>
    </row>
    <row r="19" spans="1:1" ht="15.75" customHeight="1" x14ac:dyDescent="0.2">
      <c r="A19" s="6"/>
    </row>
    <row r="20" spans="1:1" ht="15.75" customHeight="1" x14ac:dyDescent="0.2">
      <c r="A20" s="3" t="s">
        <v>11</v>
      </c>
    </row>
    <row r="21" spans="1:1" ht="15.75" customHeight="1" x14ac:dyDescent="0.2">
      <c r="A21" s="2" t="s">
        <v>42</v>
      </c>
    </row>
    <row r="22" spans="1:1" ht="15.75" customHeight="1" x14ac:dyDescent="0.2">
      <c r="A22" s="2" t="s">
        <v>43</v>
      </c>
    </row>
    <row r="23" spans="1:1" ht="15.75" customHeight="1" x14ac:dyDescent="0.2">
      <c r="A23" s="4"/>
    </row>
    <row r="24" spans="1:1" ht="15.75" customHeight="1" x14ac:dyDescent="0.2">
      <c r="A24" s="2" t="s">
        <v>44</v>
      </c>
    </row>
    <row r="25" spans="1:1" ht="15.75" customHeight="1" x14ac:dyDescent="0.2">
      <c r="A25" s="2" t="s">
        <v>45</v>
      </c>
    </row>
    <row r="26" spans="1:1" ht="15.75" customHeight="1" x14ac:dyDescent="0.2">
      <c r="A26" s="2" t="s">
        <v>47</v>
      </c>
    </row>
    <row r="27" spans="1:1" ht="15.75" customHeight="1" x14ac:dyDescent="0.2">
      <c r="A27" s="2" t="s">
        <v>48</v>
      </c>
    </row>
    <row r="28" spans="1:1" ht="15.75" customHeight="1" x14ac:dyDescent="0.2">
      <c r="A28" s="2" t="s">
        <v>49</v>
      </c>
    </row>
    <row r="29" spans="1:1" ht="15.75" customHeight="1" x14ac:dyDescent="0.2">
      <c r="A29" s="4"/>
    </row>
    <row r="30" spans="1:1" ht="15.75" customHeight="1" x14ac:dyDescent="0.2">
      <c r="A30" s="1" t="s">
        <v>50</v>
      </c>
    </row>
    <row r="31" spans="1:1" ht="15.75" customHeight="1" x14ac:dyDescent="0.2">
      <c r="A31" s="3" t="s">
        <v>51</v>
      </c>
    </row>
    <row r="32" spans="1:1" ht="15.75" customHeight="1" x14ac:dyDescent="0.2">
      <c r="A32" s="2" t="s">
        <v>52</v>
      </c>
    </row>
    <row r="33" spans="1:1" ht="15.75" customHeight="1" x14ac:dyDescent="0.2">
      <c r="A33" s="2" t="s">
        <v>54</v>
      </c>
    </row>
    <row r="34" spans="1:1" ht="15.75" customHeight="1" x14ac:dyDescent="0.2">
      <c r="A34" s="4"/>
    </row>
    <row r="35" spans="1:1" ht="15.75" customHeight="1" x14ac:dyDescent="0.2">
      <c r="A35" s="2" t="s">
        <v>55</v>
      </c>
    </row>
    <row r="36" spans="1:1" ht="15.75" customHeight="1" x14ac:dyDescent="0.2">
      <c r="A36" s="4"/>
    </row>
    <row r="37" spans="1:1" ht="15.75" customHeight="1" x14ac:dyDescent="0.2">
      <c r="A37" s="2" t="s">
        <v>56</v>
      </c>
    </row>
    <row r="38" spans="1:1" ht="15.75" customHeight="1" x14ac:dyDescent="0.2">
      <c r="A38" s="4"/>
    </row>
    <row r="39" spans="1:1" ht="15.75" customHeight="1" x14ac:dyDescent="0.2">
      <c r="A39" s="2" t="s">
        <v>58</v>
      </c>
    </row>
    <row r="40" spans="1:1" ht="15.75" customHeight="1" x14ac:dyDescent="0.2">
      <c r="A40" s="2" t="s">
        <v>59</v>
      </c>
    </row>
    <row r="41" spans="1:1" ht="15.75" customHeight="1" x14ac:dyDescent="0.2">
      <c r="A41" s="2" t="s">
        <v>60</v>
      </c>
    </row>
    <row r="42" spans="1:1" ht="15.75" customHeight="1" x14ac:dyDescent="0.2">
      <c r="A42" s="4"/>
    </row>
    <row r="43" spans="1:1" ht="15.75" customHeight="1" x14ac:dyDescent="0.2">
      <c r="A43" s="2" t="s">
        <v>61</v>
      </c>
    </row>
    <row r="44" spans="1:1" ht="15.75" customHeight="1" x14ac:dyDescent="0.2">
      <c r="A44" s="6"/>
    </row>
    <row r="45" spans="1:1" ht="15.75" customHeight="1" x14ac:dyDescent="0.2">
      <c r="A45" s="3" t="s">
        <v>63</v>
      </c>
    </row>
    <row r="46" spans="1:1" ht="15.75" customHeight="1" x14ac:dyDescent="0.2">
      <c r="A46" s="2" t="s">
        <v>64</v>
      </c>
    </row>
    <row r="47" spans="1:1" ht="15.75" customHeight="1" x14ac:dyDescent="0.2">
      <c r="A47" s="2" t="s">
        <v>65</v>
      </c>
    </row>
    <row r="48" spans="1:1" ht="15.75" customHeight="1" x14ac:dyDescent="0.2">
      <c r="A48" s="2" t="s">
        <v>66</v>
      </c>
    </row>
    <row r="49" spans="1:1" ht="15.75" customHeight="1" x14ac:dyDescent="0.2">
      <c r="A49" s="2" t="s">
        <v>67</v>
      </c>
    </row>
    <row r="50" spans="1:1" ht="15.75" customHeight="1" x14ac:dyDescent="0.2">
      <c r="A50" s="6"/>
    </row>
    <row r="51" spans="1:1" ht="15.75" customHeight="1" x14ac:dyDescent="0.2">
      <c r="A51" s="3" t="s">
        <v>68</v>
      </c>
    </row>
    <row r="52" spans="1:1" ht="15.75" customHeight="1" x14ac:dyDescent="0.2">
      <c r="A52" s="2" t="s">
        <v>70</v>
      </c>
    </row>
    <row r="53" spans="1:1" ht="15.75" customHeight="1" x14ac:dyDescent="0.2">
      <c r="A53" s="2" t="s">
        <v>71</v>
      </c>
    </row>
    <row r="54" spans="1:1" ht="15.75" customHeight="1" x14ac:dyDescent="0.2">
      <c r="A54" s="2" t="s">
        <v>72</v>
      </c>
    </row>
    <row r="55" spans="1:1" ht="15.75" customHeight="1" x14ac:dyDescent="0.2">
      <c r="A55" s="2" t="s">
        <v>73</v>
      </c>
    </row>
    <row r="56" spans="1:1" ht="15.75" customHeight="1" x14ac:dyDescent="0.2">
      <c r="A56" s="2" t="s">
        <v>74</v>
      </c>
    </row>
    <row r="57" spans="1:1" ht="15.75" customHeight="1" x14ac:dyDescent="0.2">
      <c r="A57" s="2" t="s">
        <v>75</v>
      </c>
    </row>
    <row r="58" spans="1:1" ht="15.75" customHeight="1" x14ac:dyDescent="0.2">
      <c r="A58" s="2" t="s">
        <v>76</v>
      </c>
    </row>
    <row r="59" spans="1:1" ht="15.75" customHeight="1" x14ac:dyDescent="0.2">
      <c r="A59" s="4"/>
    </row>
    <row r="60" spans="1:1" ht="15.75" customHeight="1" x14ac:dyDescent="0.2">
      <c r="A60" s="2" t="s">
        <v>77</v>
      </c>
    </row>
    <row r="61" spans="1:1" ht="15.75" customHeight="1" x14ac:dyDescent="0.2">
      <c r="A61" s="2" t="s">
        <v>78</v>
      </c>
    </row>
    <row r="62" spans="1:1" ht="15.75" customHeight="1" x14ac:dyDescent="0.2">
      <c r="A62" s="2" t="s">
        <v>79</v>
      </c>
    </row>
    <row r="63" spans="1:1" ht="15.75" customHeight="1" x14ac:dyDescent="0.2">
      <c r="A63" s="2" t="s">
        <v>80</v>
      </c>
    </row>
    <row r="64" spans="1:1" ht="15.75" customHeight="1" x14ac:dyDescent="0.2">
      <c r="A64" s="2" t="s">
        <v>81</v>
      </c>
    </row>
    <row r="65" spans="1:1" ht="15.75" customHeight="1" x14ac:dyDescent="0.2">
      <c r="A65" s="2" t="s">
        <v>82</v>
      </c>
    </row>
    <row r="66" spans="1:1" ht="15.75" customHeight="1" x14ac:dyDescent="0.2">
      <c r="A66" s="2" t="s">
        <v>83</v>
      </c>
    </row>
    <row r="67" spans="1:1" ht="15.75" customHeight="1" x14ac:dyDescent="0.2">
      <c r="A67" s="2" t="s">
        <v>84</v>
      </c>
    </row>
    <row r="68" spans="1:1" ht="15.75" customHeight="1" x14ac:dyDescent="0.2">
      <c r="A68" s="4"/>
    </row>
    <row r="69" spans="1:1" ht="15.75" customHeight="1" x14ac:dyDescent="0.2">
      <c r="A69" s="1" t="s">
        <v>85</v>
      </c>
    </row>
    <row r="70" spans="1:1" ht="15.75" customHeight="1" x14ac:dyDescent="0.2">
      <c r="A70" s="6"/>
    </row>
    <row r="71" spans="1:1" ht="15.75" customHeight="1" x14ac:dyDescent="0.2">
      <c r="A71" s="3" t="s">
        <v>87</v>
      </c>
    </row>
    <row r="72" spans="1:1" ht="15.75" customHeight="1" x14ac:dyDescent="0.2">
      <c r="A72" s="2" t="s">
        <v>88</v>
      </c>
    </row>
    <row r="73" spans="1:1" ht="15.75" customHeight="1" x14ac:dyDescent="0.2">
      <c r="A73" s="2" t="s">
        <v>89</v>
      </c>
    </row>
    <row r="74" spans="1:1" ht="15.75" customHeight="1" x14ac:dyDescent="0.2">
      <c r="A74" s="1" t="s">
        <v>90</v>
      </c>
    </row>
    <row r="75" spans="1:1" ht="15.75" customHeight="1" x14ac:dyDescent="0.2">
      <c r="A75" s="3" t="s">
        <v>16</v>
      </c>
    </row>
    <row r="76" spans="1:1" ht="15.75" customHeight="1" x14ac:dyDescent="0.2">
      <c r="A76" s="3" t="s">
        <v>92</v>
      </c>
    </row>
    <row r="77" spans="1:1" ht="15.75" customHeight="1" x14ac:dyDescent="0.2">
      <c r="A77" s="3" t="s">
        <v>17</v>
      </c>
    </row>
    <row r="78" spans="1:1" ht="15.75" customHeight="1" x14ac:dyDescent="0.2">
      <c r="A78" s="2" t="s">
        <v>93</v>
      </c>
    </row>
    <row r="79" spans="1:1" ht="15.75" customHeight="1" x14ac:dyDescent="0.2">
      <c r="A79" s="2" t="s">
        <v>94</v>
      </c>
    </row>
    <row r="80" spans="1:1" ht="15.75" customHeight="1" x14ac:dyDescent="0.2">
      <c r="A80" s="2" t="s">
        <v>97</v>
      </c>
    </row>
    <row r="81" spans="1:1" ht="15.75" customHeight="1" x14ac:dyDescent="0.2">
      <c r="A81" s="4"/>
    </row>
    <row r="82" spans="1:1" ht="15.75" customHeight="1" x14ac:dyDescent="0.2">
      <c r="A82" s="2" t="s">
        <v>98</v>
      </c>
    </row>
    <row r="83" spans="1:1" ht="15.75" customHeight="1" x14ac:dyDescent="0.2">
      <c r="A83" s="4"/>
    </row>
    <row r="84" spans="1:1" ht="15.75" customHeight="1" x14ac:dyDescent="0.2">
      <c r="A84" s="1" t="s">
        <v>100</v>
      </c>
    </row>
    <row r="85" spans="1:1" ht="15.75" customHeight="1" x14ac:dyDescent="0.2">
      <c r="A85" s="3" t="s">
        <v>18</v>
      </c>
    </row>
    <row r="86" spans="1:1" ht="15.75" customHeight="1" x14ac:dyDescent="0.2">
      <c r="A86" s="2" t="s">
        <v>101</v>
      </c>
    </row>
    <row r="87" spans="1:1" ht="15.75" customHeight="1" x14ac:dyDescent="0.2">
      <c r="A87" s="3" t="s">
        <v>19</v>
      </c>
    </row>
    <row r="88" spans="1:1" ht="15.75" customHeight="1" x14ac:dyDescent="0.2">
      <c r="A88" s="2" t="s">
        <v>101</v>
      </c>
    </row>
    <row r="89" spans="1:1" ht="15.75" customHeight="1" x14ac:dyDescent="0.2">
      <c r="A89" s="6"/>
    </row>
    <row r="90" spans="1:1" ht="15.75" customHeight="1" x14ac:dyDescent="0.2">
      <c r="A90" s="2" t="s">
        <v>102</v>
      </c>
    </row>
    <row r="91" spans="1:1" ht="15.75" customHeight="1" x14ac:dyDescent="0.2">
      <c r="A91" s="3" t="s">
        <v>103</v>
      </c>
    </row>
    <row r="92" spans="1:1" ht="15.75" customHeight="1" x14ac:dyDescent="0.2">
      <c r="A92" s="2" t="s">
        <v>101</v>
      </c>
    </row>
    <row r="93" spans="1:1" ht="15.75" customHeight="1" x14ac:dyDescent="0.2">
      <c r="A93" s="3" t="s">
        <v>104</v>
      </c>
    </row>
    <row r="94" spans="1:1" ht="15.75" customHeight="1" x14ac:dyDescent="0.2">
      <c r="A94" s="2" t="s">
        <v>105</v>
      </c>
    </row>
    <row r="95" spans="1:1" ht="15.75" customHeight="1" x14ac:dyDescent="0.2">
      <c r="A95" s="2" t="s">
        <v>106</v>
      </c>
    </row>
    <row r="96" spans="1:1" ht="15.75" customHeight="1" x14ac:dyDescent="0.2">
      <c r="A96" s="1" t="s">
        <v>107</v>
      </c>
    </row>
    <row r="97" spans="1:1" ht="15.75" customHeight="1" x14ac:dyDescent="0.2">
      <c r="A97" s="3" t="s">
        <v>108</v>
      </c>
    </row>
    <row r="98" spans="1:1" ht="15.75" customHeight="1" x14ac:dyDescent="0.2">
      <c r="A98" s="2" t="s">
        <v>109</v>
      </c>
    </row>
    <row r="99" spans="1:1" ht="15.75" customHeight="1" x14ac:dyDescent="0.2">
      <c r="A99" s="3" t="s">
        <v>110</v>
      </c>
    </row>
    <row r="100" spans="1:1" ht="15.75" customHeight="1" x14ac:dyDescent="0.2">
      <c r="A100" s="2" t="s">
        <v>111</v>
      </c>
    </row>
    <row r="101" spans="1:1" ht="15.75" customHeight="1" x14ac:dyDescent="0.2">
      <c r="A101" s="6"/>
    </row>
    <row r="102" spans="1:1" ht="15.75" customHeight="1" x14ac:dyDescent="0.2">
      <c r="A102" s="3" t="s">
        <v>112</v>
      </c>
    </row>
    <row r="103" spans="1:1" ht="15.75" customHeight="1" x14ac:dyDescent="0.2">
      <c r="A103" s="7" t="s">
        <v>114</v>
      </c>
    </row>
    <row r="104" spans="1:1" ht="15.75" customHeight="1" x14ac:dyDescent="0.2">
      <c r="A104" s="7" t="s">
        <v>24</v>
      </c>
    </row>
    <row r="105" spans="1:1" ht="15.75" customHeight="1" x14ac:dyDescent="0.2">
      <c r="A105" s="3" t="s">
        <v>118</v>
      </c>
    </row>
    <row r="106" spans="1:1" ht="15.75" customHeight="1" x14ac:dyDescent="0.2">
      <c r="A106" s="3" t="s">
        <v>119</v>
      </c>
    </row>
    <row r="107" spans="1:1" ht="15.75" customHeight="1" x14ac:dyDescent="0.2">
      <c r="A107" s="3" t="s">
        <v>120</v>
      </c>
    </row>
    <row r="108" spans="1:1" ht="15.75" customHeight="1" x14ac:dyDescent="0.2">
      <c r="A108" s="2" t="s">
        <v>121</v>
      </c>
    </row>
    <row r="109" spans="1:1" ht="15.75" customHeight="1" x14ac:dyDescent="0.2">
      <c r="A109" s="2" t="s">
        <v>122</v>
      </c>
    </row>
    <row r="110" spans="1:1" ht="15.75" customHeight="1" x14ac:dyDescent="0.2">
      <c r="A110" s="4"/>
    </row>
    <row r="111" spans="1:1" ht="15.75" customHeight="1" x14ac:dyDescent="0.2">
      <c r="A111" s="2" t="s">
        <v>123</v>
      </c>
    </row>
    <row r="112" spans="1:1" ht="15.75" customHeight="1" x14ac:dyDescent="0.2">
      <c r="A112" s="2" t="s">
        <v>124</v>
      </c>
    </row>
    <row r="113" spans="1:1" ht="15.75" customHeight="1" x14ac:dyDescent="0.2">
      <c r="A113" s="2" t="s">
        <v>126</v>
      </c>
    </row>
    <row r="114" spans="1:1" ht="15.75" customHeight="1" x14ac:dyDescent="0.2">
      <c r="A114" s="2" t="s">
        <v>127</v>
      </c>
    </row>
    <row r="115" spans="1:1" ht="15.75" customHeight="1" x14ac:dyDescent="0.2">
      <c r="A115" s="2" t="s">
        <v>128</v>
      </c>
    </row>
    <row r="116" spans="1:1" ht="15.75" customHeight="1" x14ac:dyDescent="0.2">
      <c r="A116" s="2" t="s">
        <v>129</v>
      </c>
    </row>
    <row r="117" spans="1:1" ht="15.75" customHeight="1" x14ac:dyDescent="0.2">
      <c r="A117" s="2" t="s">
        <v>130</v>
      </c>
    </row>
    <row r="118" spans="1:1" ht="15.75" customHeight="1" x14ac:dyDescent="0.2">
      <c r="A118" s="2" t="s">
        <v>131</v>
      </c>
    </row>
    <row r="119" spans="1:1" ht="15.75" customHeight="1" x14ac:dyDescent="0.2">
      <c r="A119" s="2" t="s">
        <v>132</v>
      </c>
    </row>
    <row r="120" spans="1:1" ht="15.75" customHeight="1" x14ac:dyDescent="0.2">
      <c r="A120" s="4"/>
    </row>
    <row r="121" spans="1:1" ht="15.75" customHeight="1" x14ac:dyDescent="0.2">
      <c r="A121" s="2" t="s">
        <v>133</v>
      </c>
    </row>
    <row r="122" spans="1:1" ht="15.75" customHeight="1" x14ac:dyDescent="0.2">
      <c r="A122" s="2" t="s">
        <v>135</v>
      </c>
    </row>
    <row r="123" spans="1:1" ht="15.75" customHeight="1" x14ac:dyDescent="0.2">
      <c r="A123" s="2" t="s">
        <v>136</v>
      </c>
    </row>
    <row r="124" spans="1:1" ht="15.75" customHeight="1" x14ac:dyDescent="0.2">
      <c r="A124" s="2" t="s">
        <v>137</v>
      </c>
    </row>
    <row r="125" spans="1:1" ht="15.75" customHeight="1" x14ac:dyDescent="0.2">
      <c r="A125" s="4"/>
    </row>
    <row r="126" spans="1:1" ht="15.75" customHeight="1" x14ac:dyDescent="0.2">
      <c r="A126" s="2" t="s">
        <v>127</v>
      </c>
    </row>
    <row r="127" spans="1:1" ht="15.75" customHeight="1" x14ac:dyDescent="0.2">
      <c r="A127" s="2" t="s">
        <v>128</v>
      </c>
    </row>
    <row r="128" spans="1:1" ht="15.75" customHeight="1" x14ac:dyDescent="0.2">
      <c r="A128" s="2" t="s">
        <v>138</v>
      </c>
    </row>
    <row r="129" spans="1:1" ht="15.75" customHeight="1" x14ac:dyDescent="0.2">
      <c r="A129" s="2" t="s">
        <v>139</v>
      </c>
    </row>
    <row r="130" spans="1:1" ht="15.75" customHeight="1" x14ac:dyDescent="0.2">
      <c r="A130" s="2" t="s">
        <v>140</v>
      </c>
    </row>
    <row r="131" spans="1:1" ht="15.75" customHeight="1" x14ac:dyDescent="0.2">
      <c r="A131" s="2" t="s">
        <v>141</v>
      </c>
    </row>
    <row r="132" spans="1:1" ht="15.75" customHeight="1" x14ac:dyDescent="0.2">
      <c r="A132" s="2" t="s">
        <v>142</v>
      </c>
    </row>
    <row r="133" spans="1:1" ht="15.75" customHeight="1" x14ac:dyDescent="0.2">
      <c r="A133" s="2" t="s">
        <v>143</v>
      </c>
    </row>
    <row r="134" spans="1:1" ht="15.75" customHeight="1" x14ac:dyDescent="0.2">
      <c r="A134" s="4"/>
    </row>
    <row r="135" spans="1:1" ht="15.75" customHeight="1" x14ac:dyDescent="0.2">
      <c r="A135" s="2" t="s">
        <v>145</v>
      </c>
    </row>
    <row r="136" spans="1:1" ht="15.75" customHeight="1" x14ac:dyDescent="0.2">
      <c r="A136" s="2" t="s">
        <v>146</v>
      </c>
    </row>
    <row r="137" spans="1:1" ht="15.75" customHeight="1" x14ac:dyDescent="0.2">
      <c r="A137" s="2" t="s">
        <v>147</v>
      </c>
    </row>
    <row r="138" spans="1:1" ht="15.75" customHeight="1" x14ac:dyDescent="0.2">
      <c r="A138" s="2" t="s">
        <v>148</v>
      </c>
    </row>
    <row r="139" spans="1:1" ht="15.75" customHeight="1" x14ac:dyDescent="0.2">
      <c r="A139" s="2" t="s">
        <v>149</v>
      </c>
    </row>
    <row r="140" spans="1:1" ht="15.75" customHeight="1" x14ac:dyDescent="0.2">
      <c r="A140" s="2" t="s">
        <v>150</v>
      </c>
    </row>
    <row r="141" spans="1:1" ht="15.75" customHeight="1" x14ac:dyDescent="0.2">
      <c r="A141" s="2" t="s">
        <v>151</v>
      </c>
    </row>
    <row r="142" spans="1:1" ht="15.75" customHeight="1" x14ac:dyDescent="0.2">
      <c r="A142" s="1" t="s">
        <v>152</v>
      </c>
    </row>
    <row r="143" spans="1:1" ht="15.75" customHeight="1" x14ac:dyDescent="0.2">
      <c r="A143" s="7" t="s">
        <v>27</v>
      </c>
    </row>
    <row r="144" spans="1:1" ht="15.75" customHeight="1" x14ac:dyDescent="0.2">
      <c r="A144" s="7" t="s">
        <v>28</v>
      </c>
    </row>
    <row r="145" spans="1:1" ht="15.75" customHeight="1" x14ac:dyDescent="0.2">
      <c r="A145" s="3" t="s">
        <v>153</v>
      </c>
    </row>
    <row r="146" spans="1:1" ht="15.75" customHeight="1" x14ac:dyDescent="0.2">
      <c r="A146" s="3" t="s">
        <v>154</v>
      </c>
    </row>
    <row r="147" spans="1:1" ht="15.75" customHeight="1" x14ac:dyDescent="0.2">
      <c r="A147" s="3" t="s">
        <v>120</v>
      </c>
    </row>
    <row r="148" spans="1:1" ht="15.75" customHeight="1" x14ac:dyDescent="0.2">
      <c r="A148" s="2" t="s">
        <v>121</v>
      </c>
    </row>
    <row r="149" spans="1:1" ht="15.75" customHeight="1" x14ac:dyDescent="0.2">
      <c r="A149" s="2" t="s">
        <v>155</v>
      </c>
    </row>
    <row r="150" spans="1:1" ht="15.75" customHeight="1" x14ac:dyDescent="0.2">
      <c r="A150" s="4"/>
    </row>
    <row r="151" spans="1:1" ht="15.75" customHeight="1" x14ac:dyDescent="0.2">
      <c r="A151" s="2" t="s">
        <v>123</v>
      </c>
    </row>
    <row r="152" spans="1:1" ht="15.75" customHeight="1" x14ac:dyDescent="0.2">
      <c r="A152" s="2" t="s">
        <v>156</v>
      </c>
    </row>
    <row r="153" spans="1:1" ht="15.75" customHeight="1" x14ac:dyDescent="0.2">
      <c r="A153" s="2" t="s">
        <v>157</v>
      </c>
    </row>
    <row r="154" spans="1:1" ht="15.75" customHeight="1" x14ac:dyDescent="0.2">
      <c r="A154" s="2" t="s">
        <v>158</v>
      </c>
    </row>
    <row r="155" spans="1:1" ht="15.75" customHeight="1" x14ac:dyDescent="0.2">
      <c r="A155" s="2" t="s">
        <v>159</v>
      </c>
    </row>
    <row r="156" spans="1:1" ht="15.75" customHeight="1" x14ac:dyDescent="0.2">
      <c r="A156" s="2" t="s">
        <v>128</v>
      </c>
    </row>
    <row r="157" spans="1:1" ht="15.75" customHeight="1" x14ac:dyDescent="0.2">
      <c r="A157" s="2" t="s">
        <v>160</v>
      </c>
    </row>
    <row r="158" spans="1:1" ht="15.75" customHeight="1" x14ac:dyDescent="0.2">
      <c r="A158" s="2" t="s">
        <v>162</v>
      </c>
    </row>
    <row r="159" spans="1:1" ht="15.75" customHeight="1" x14ac:dyDescent="0.2">
      <c r="A159" s="2" t="s">
        <v>163</v>
      </c>
    </row>
    <row r="160" spans="1:1" ht="15.75" customHeight="1" x14ac:dyDescent="0.2">
      <c r="A160" s="2" t="s">
        <v>164</v>
      </c>
    </row>
    <row r="161" spans="1:1" ht="15.75" customHeight="1" x14ac:dyDescent="0.2">
      <c r="A161" s="2" t="s">
        <v>165</v>
      </c>
    </row>
    <row r="162" spans="1:1" ht="15.75" customHeight="1" x14ac:dyDescent="0.2">
      <c r="A162" s="4"/>
    </row>
    <row r="163" spans="1:1" ht="15.75" customHeight="1" x14ac:dyDescent="0.2">
      <c r="A163" s="2" t="s">
        <v>166</v>
      </c>
    </row>
    <row r="164" spans="1:1" ht="15.75" customHeight="1" x14ac:dyDescent="0.2">
      <c r="A164" s="2" t="s">
        <v>167</v>
      </c>
    </row>
    <row r="165" spans="1:1" ht="15.75" customHeight="1" x14ac:dyDescent="0.2">
      <c r="A165" s="2" t="s">
        <v>168</v>
      </c>
    </row>
    <row r="166" spans="1:1" ht="15.75" customHeight="1" x14ac:dyDescent="0.2">
      <c r="A166" s="2" t="s">
        <v>169</v>
      </c>
    </row>
    <row r="167" spans="1:1" ht="15.75" customHeight="1" x14ac:dyDescent="0.2">
      <c r="A167" s="2" t="s">
        <v>170</v>
      </c>
    </row>
    <row r="168" spans="1:1" ht="15.75" customHeight="1" x14ac:dyDescent="0.2">
      <c r="A168" s="2" t="s">
        <v>171</v>
      </c>
    </row>
    <row r="169" spans="1:1" ht="15.75" customHeight="1" x14ac:dyDescent="0.2">
      <c r="A169" s="7" t="s">
        <v>30</v>
      </c>
    </row>
    <row r="170" spans="1:1" ht="15.75" customHeight="1" x14ac:dyDescent="0.2">
      <c r="A170" s="7" t="s">
        <v>173</v>
      </c>
    </row>
    <row r="171" spans="1:1" ht="15.75" customHeight="1" x14ac:dyDescent="0.2">
      <c r="A171" s="3" t="s">
        <v>153</v>
      </c>
    </row>
    <row r="172" spans="1:1" ht="15.75" customHeight="1" x14ac:dyDescent="0.2">
      <c r="A172" s="3" t="s">
        <v>174</v>
      </c>
    </row>
    <row r="173" spans="1:1" ht="15.75" customHeight="1" x14ac:dyDescent="0.2">
      <c r="A173" s="3" t="s">
        <v>120</v>
      </c>
    </row>
    <row r="174" spans="1:1" ht="15.75" customHeight="1" x14ac:dyDescent="0.2">
      <c r="A174" s="2" t="s">
        <v>175</v>
      </c>
    </row>
    <row r="175" spans="1:1" ht="15.75" customHeight="1" x14ac:dyDescent="0.2">
      <c r="A175" s="4"/>
    </row>
    <row r="176" spans="1:1" ht="15.75" customHeight="1" x14ac:dyDescent="0.2">
      <c r="A176" s="2" t="s">
        <v>121</v>
      </c>
    </row>
    <row r="177" spans="1:1" ht="15.75" customHeight="1" x14ac:dyDescent="0.2">
      <c r="A177" s="2" t="s">
        <v>178</v>
      </c>
    </row>
    <row r="178" spans="1:1" ht="15.75" customHeight="1" x14ac:dyDescent="0.2">
      <c r="A178" s="2" t="s">
        <v>179</v>
      </c>
    </row>
    <row r="179" spans="1:1" ht="15.75" customHeight="1" x14ac:dyDescent="0.2">
      <c r="A179" s="2" t="s">
        <v>180</v>
      </c>
    </row>
    <row r="180" spans="1:1" ht="15.75" customHeight="1" x14ac:dyDescent="0.2">
      <c r="A180" s="2" t="s">
        <v>123</v>
      </c>
    </row>
    <row r="181" spans="1:1" ht="15.75" customHeight="1" x14ac:dyDescent="0.2">
      <c r="A181" s="2" t="s">
        <v>181</v>
      </c>
    </row>
    <row r="182" spans="1:1" ht="15.75" customHeight="1" x14ac:dyDescent="0.2">
      <c r="A182" s="2" t="s">
        <v>182</v>
      </c>
    </row>
    <row r="183" spans="1:1" ht="15.75" customHeight="1" x14ac:dyDescent="0.2">
      <c r="A183" s="2" t="s">
        <v>133</v>
      </c>
    </row>
    <row r="184" spans="1:1" ht="15.75" customHeight="1" x14ac:dyDescent="0.2">
      <c r="A184" s="2" t="s">
        <v>183</v>
      </c>
    </row>
    <row r="185" spans="1:1" ht="15.75" customHeight="1" x14ac:dyDescent="0.2">
      <c r="A185" s="4"/>
    </row>
    <row r="186" spans="1:1" ht="15.75" customHeight="1" x14ac:dyDescent="0.2">
      <c r="A186" s="1" t="s">
        <v>184</v>
      </c>
    </row>
    <row r="187" spans="1:1" ht="15.75" customHeight="1" x14ac:dyDescent="0.2">
      <c r="A187" s="7" t="s">
        <v>31</v>
      </c>
    </row>
    <row r="188" spans="1:1" ht="15.75" customHeight="1" x14ac:dyDescent="0.2">
      <c r="A188" s="3" t="s">
        <v>153</v>
      </c>
    </row>
    <row r="189" spans="1:1" ht="15.75" customHeight="1" x14ac:dyDescent="0.2">
      <c r="A189" s="3" t="s">
        <v>120</v>
      </c>
    </row>
    <row r="190" spans="1:1" ht="15.75" customHeight="1" x14ac:dyDescent="0.2">
      <c r="A190" s="7" t="s">
        <v>32</v>
      </c>
    </row>
    <row r="191" spans="1:1" ht="15.75" customHeight="1" x14ac:dyDescent="0.2">
      <c r="A191" s="3" t="s">
        <v>153</v>
      </c>
    </row>
    <row r="192" spans="1:1" ht="15.75" customHeight="1" x14ac:dyDescent="0.2">
      <c r="A192" s="3" t="s">
        <v>120</v>
      </c>
    </row>
    <row r="193" spans="1:1" ht="15.75" customHeight="1" x14ac:dyDescent="0.2">
      <c r="A193" s="7" t="s">
        <v>35</v>
      </c>
    </row>
    <row r="194" spans="1:1" ht="15.75" customHeight="1" x14ac:dyDescent="0.2">
      <c r="A194" s="3" t="s">
        <v>153</v>
      </c>
    </row>
    <row r="195" spans="1:1" ht="15.75" customHeight="1" x14ac:dyDescent="0.2">
      <c r="A195" s="3" t="s">
        <v>120</v>
      </c>
    </row>
    <row r="196" spans="1:1" ht="15.75" customHeight="1" x14ac:dyDescent="0.2">
      <c r="A196" s="7" t="s">
        <v>40</v>
      </c>
    </row>
    <row r="197" spans="1:1" ht="15.75" customHeight="1" x14ac:dyDescent="0.2">
      <c r="A197" s="3" t="s">
        <v>153</v>
      </c>
    </row>
    <row r="198" spans="1:1" ht="15.75" customHeight="1" x14ac:dyDescent="0.2">
      <c r="A198" s="3" t="s">
        <v>120</v>
      </c>
    </row>
    <row r="199" spans="1:1" ht="15.75" customHeight="1" x14ac:dyDescent="0.2">
      <c r="A199" s="7" t="s">
        <v>46</v>
      </c>
    </row>
    <row r="200" spans="1:1" ht="15.75" customHeight="1" x14ac:dyDescent="0.2">
      <c r="A200" s="3" t="s">
        <v>153</v>
      </c>
    </row>
    <row r="201" spans="1:1" ht="15.75" customHeight="1" x14ac:dyDescent="0.2">
      <c r="A201" s="3" t="s">
        <v>120</v>
      </c>
    </row>
    <row r="202" spans="1:1" ht="15.75" customHeight="1" x14ac:dyDescent="0.2">
      <c r="A202" s="7" t="s">
        <v>53</v>
      </c>
    </row>
    <row r="203" spans="1:1" ht="15.75" customHeight="1" x14ac:dyDescent="0.2">
      <c r="A203" s="3" t="s">
        <v>153</v>
      </c>
    </row>
    <row r="204" spans="1:1" ht="15.75" customHeight="1" x14ac:dyDescent="0.2">
      <c r="A204" s="3" t="s">
        <v>120</v>
      </c>
    </row>
    <row r="205" spans="1:1" ht="15.75" customHeight="1" x14ac:dyDescent="0.2">
      <c r="A205" s="7" t="s">
        <v>57</v>
      </c>
    </row>
    <row r="206" spans="1:1" ht="15.75" customHeight="1" x14ac:dyDescent="0.2">
      <c r="A206" s="3" t="s">
        <v>153</v>
      </c>
    </row>
    <row r="207" spans="1:1" ht="15.75" customHeight="1" x14ac:dyDescent="0.2">
      <c r="A207" s="3" t="s">
        <v>120</v>
      </c>
    </row>
    <row r="208" spans="1:1" ht="15.75" customHeight="1" x14ac:dyDescent="0.2">
      <c r="A208" s="7" t="s">
        <v>62</v>
      </c>
    </row>
    <row r="209" spans="1:1" ht="15.75" customHeight="1" x14ac:dyDescent="0.2">
      <c r="A209" s="3" t="s">
        <v>153</v>
      </c>
    </row>
    <row r="210" spans="1:1" ht="15.75" customHeight="1" x14ac:dyDescent="0.2">
      <c r="A210" s="3" t="s">
        <v>120</v>
      </c>
    </row>
    <row r="211" spans="1:1" ht="15.75" customHeight="1" x14ac:dyDescent="0.2">
      <c r="A211" s="7" t="s">
        <v>69</v>
      </c>
    </row>
    <row r="212" spans="1:1" ht="15.75" customHeight="1" x14ac:dyDescent="0.2">
      <c r="A212" s="3" t="s">
        <v>153</v>
      </c>
    </row>
    <row r="213" spans="1:1" ht="15.75" customHeight="1" x14ac:dyDescent="0.2">
      <c r="A213" s="3" t="s">
        <v>120</v>
      </c>
    </row>
    <row r="214" spans="1:1" ht="15.75" customHeight="1" x14ac:dyDescent="0.2">
      <c r="A214" s="7" t="s">
        <v>86</v>
      </c>
    </row>
    <row r="215" spans="1:1" ht="15.75" customHeight="1" x14ac:dyDescent="0.2">
      <c r="A215" s="3" t="s">
        <v>153</v>
      </c>
    </row>
    <row r="216" spans="1:1" ht="15.75" customHeight="1" x14ac:dyDescent="0.2">
      <c r="A216" s="3" t="s">
        <v>120</v>
      </c>
    </row>
    <row r="217" spans="1:1" ht="15.75" customHeight="1" x14ac:dyDescent="0.2">
      <c r="A217" s="7" t="s">
        <v>91</v>
      </c>
    </row>
    <row r="218" spans="1:1" ht="15.75" customHeight="1" x14ac:dyDescent="0.2">
      <c r="A218" s="3" t="s">
        <v>153</v>
      </c>
    </row>
    <row r="219" spans="1:1" ht="15.75" customHeight="1" x14ac:dyDescent="0.2">
      <c r="A219" s="3" t="s">
        <v>120</v>
      </c>
    </row>
    <row r="220" spans="1:1" ht="15.75" customHeight="1" x14ac:dyDescent="0.2">
      <c r="A220" s="7" t="s">
        <v>186</v>
      </c>
    </row>
    <row r="221" spans="1:1" ht="15.75" customHeight="1" x14ac:dyDescent="0.2">
      <c r="A221" s="7" t="s">
        <v>187</v>
      </c>
    </row>
    <row r="222" spans="1:1" ht="15.75" customHeight="1" x14ac:dyDescent="0.2">
      <c r="A222" s="3" t="s">
        <v>153</v>
      </c>
    </row>
    <row r="223" spans="1:1" ht="15.75" customHeight="1" x14ac:dyDescent="0.2">
      <c r="A223" s="3" t="s">
        <v>188</v>
      </c>
    </row>
    <row r="224" spans="1:1" ht="15.75" customHeight="1" x14ac:dyDescent="0.2">
      <c r="A224" s="3" t="s">
        <v>189</v>
      </c>
    </row>
    <row r="225" spans="1:1" ht="15.75" customHeight="1" x14ac:dyDescent="0.2">
      <c r="A225" s="2" t="s">
        <v>191</v>
      </c>
    </row>
    <row r="226" spans="1:1" ht="15.75" customHeight="1" x14ac:dyDescent="0.2">
      <c r="A226" s="6"/>
    </row>
    <row r="227" spans="1:1" ht="15.75" customHeight="1" x14ac:dyDescent="0.2">
      <c r="A227" s="3" t="s">
        <v>192</v>
      </c>
    </row>
    <row r="228" spans="1:1" ht="15.75" customHeight="1" x14ac:dyDescent="0.2">
      <c r="A228" s="2" t="s">
        <v>193</v>
      </c>
    </row>
    <row r="229" spans="1:1" ht="15.75" customHeight="1" x14ac:dyDescent="0.2">
      <c r="A229" s="3" t="s">
        <v>195</v>
      </c>
    </row>
    <row r="230" spans="1:1" ht="15.75" customHeight="1" x14ac:dyDescent="0.2">
      <c r="A230" s="3" t="s">
        <v>196</v>
      </c>
    </row>
    <row r="231" spans="1:1" ht="15.75" customHeight="1" x14ac:dyDescent="0.2">
      <c r="A231" s="3" t="s">
        <v>197</v>
      </c>
    </row>
    <row r="232" spans="1:1" ht="15.75" customHeight="1" x14ac:dyDescent="0.2">
      <c r="A232" s="3" t="s">
        <v>198</v>
      </c>
    </row>
    <row r="233" spans="1:1" ht="15.75" customHeight="1" x14ac:dyDescent="0.2">
      <c r="A233" s="2" t="s">
        <v>199</v>
      </c>
    </row>
    <row r="234" spans="1:1" ht="15.75" customHeight="1" x14ac:dyDescent="0.2">
      <c r="A234" s="3" t="s">
        <v>134</v>
      </c>
    </row>
    <row r="235" spans="1:1" ht="15.75" customHeight="1" x14ac:dyDescent="0.2">
      <c r="A235" s="3" t="s">
        <v>200</v>
      </c>
    </row>
    <row r="236" spans="1:1" ht="15.75" customHeight="1" x14ac:dyDescent="0.2">
      <c r="A236" s="3" t="s">
        <v>144</v>
      </c>
    </row>
    <row r="237" spans="1:1" ht="15.75" customHeight="1" x14ac:dyDescent="0.2">
      <c r="A237" s="6" t="s">
        <v>554</v>
      </c>
    </row>
    <row r="238" spans="1:1" ht="15.75" customHeight="1" x14ac:dyDescent="0.2">
      <c r="A238" s="3" t="s">
        <v>161</v>
      </c>
    </row>
    <row r="239" spans="1:1" ht="15.75" customHeight="1" x14ac:dyDescent="0.2">
      <c r="A239" s="2" t="s">
        <v>203</v>
      </c>
    </row>
    <row r="240" spans="1:1" ht="15.75" customHeight="1" x14ac:dyDescent="0.2">
      <c r="A240" s="3" t="s">
        <v>172</v>
      </c>
    </row>
    <row r="241" spans="1:1" ht="15.75" customHeight="1" x14ac:dyDescent="0.2">
      <c r="A241" s="2" t="s">
        <v>204</v>
      </c>
    </row>
    <row r="242" spans="1:1" ht="15.75" customHeight="1" x14ac:dyDescent="0.2">
      <c r="A242" s="2" t="s">
        <v>205</v>
      </c>
    </row>
    <row r="243" spans="1:1" ht="15.75" customHeight="1" x14ac:dyDescent="0.2">
      <c r="A243" s="2" t="s">
        <v>206</v>
      </c>
    </row>
    <row r="244" spans="1:1" ht="15.75" customHeight="1" x14ac:dyDescent="0.2">
      <c r="A244" s="2" t="s">
        <v>208</v>
      </c>
    </row>
    <row r="245" spans="1:1" ht="15.75" customHeight="1" x14ac:dyDescent="0.2">
      <c r="A245" s="2" t="s">
        <v>209</v>
      </c>
    </row>
    <row r="246" spans="1:1" ht="15.75" customHeight="1" x14ac:dyDescent="0.2">
      <c r="A246" s="2" t="s">
        <v>210</v>
      </c>
    </row>
    <row r="247" spans="1:1" ht="15.75" customHeight="1" x14ac:dyDescent="0.2">
      <c r="A247" s="2" t="s">
        <v>211</v>
      </c>
    </row>
    <row r="248" spans="1:1" ht="15.75" customHeight="1" x14ac:dyDescent="0.2">
      <c r="A248" s="2" t="s">
        <v>212</v>
      </c>
    </row>
    <row r="249" spans="1:1" ht="15.75" customHeight="1" x14ac:dyDescent="0.2">
      <c r="A249" s="1" t="s">
        <v>213</v>
      </c>
    </row>
    <row r="250" spans="1:1" ht="15.75" customHeight="1" x14ac:dyDescent="0.2">
      <c r="A250" s="3" t="s">
        <v>214</v>
      </c>
    </row>
    <row r="251" spans="1:1" ht="15.75" customHeight="1" x14ac:dyDescent="0.2">
      <c r="A251" s="2" t="s">
        <v>215</v>
      </c>
    </row>
    <row r="252" spans="1:1" ht="15.75" customHeight="1" x14ac:dyDescent="0.2">
      <c r="A252" s="1" t="s">
        <v>216</v>
      </c>
    </row>
    <row r="253" spans="1:1" ht="15.75" customHeight="1" x14ac:dyDescent="0.2">
      <c r="A253" s="6"/>
    </row>
    <row r="254" spans="1:1" ht="15.75" customHeight="1" x14ac:dyDescent="0.2">
      <c r="A254" s="3" t="s">
        <v>217</v>
      </c>
    </row>
    <row r="255" spans="1:1" ht="15.75" customHeight="1" x14ac:dyDescent="0.2">
      <c r="A255" s="2" t="s">
        <v>218</v>
      </c>
    </row>
    <row r="256" spans="1:1" ht="15.75" customHeight="1" x14ac:dyDescent="0.2">
      <c r="A256" s="2" t="s">
        <v>219</v>
      </c>
    </row>
    <row r="257" spans="1:1" ht="15.75" customHeight="1" x14ac:dyDescent="0.2">
      <c r="A257" s="1" t="s">
        <v>220</v>
      </c>
    </row>
    <row r="258" spans="1:1" ht="15.75" customHeight="1" x14ac:dyDescent="0.2">
      <c r="A258" s="6"/>
    </row>
    <row r="259" spans="1:1" ht="15.75" customHeight="1" x14ac:dyDescent="0.2">
      <c r="A259" s="3" t="s">
        <v>221</v>
      </c>
    </row>
    <row r="260" spans="1:1" ht="15.75" customHeight="1" x14ac:dyDescent="0.2">
      <c r="A260" s="2" t="s">
        <v>222</v>
      </c>
    </row>
    <row r="261" spans="1:1" ht="15.75" customHeight="1" x14ac:dyDescent="0.2">
      <c r="A261" s="2" t="s">
        <v>223</v>
      </c>
    </row>
    <row r="262" spans="1:1" ht="15.75" customHeight="1" x14ac:dyDescent="0.2">
      <c r="A262" s="2" t="s">
        <v>224</v>
      </c>
    </row>
    <row r="263" spans="1:1" ht="15.75" customHeight="1" x14ac:dyDescent="0.2">
      <c r="A263" s="2" t="s">
        <v>225</v>
      </c>
    </row>
    <row r="264" spans="1:1" ht="15.75" customHeight="1" x14ac:dyDescent="0.2">
      <c r="A264" s="2" t="s">
        <v>226</v>
      </c>
    </row>
    <row r="265" spans="1:1" ht="15.75" customHeight="1" x14ac:dyDescent="0.2">
      <c r="A265" s="2" t="s">
        <v>227</v>
      </c>
    </row>
    <row r="266" spans="1:1" ht="15.75" customHeight="1" x14ac:dyDescent="0.2">
      <c r="A266" s="2" t="s">
        <v>229</v>
      </c>
    </row>
    <row r="267" spans="1:1" ht="15.75" customHeight="1" x14ac:dyDescent="0.2">
      <c r="A267" s="1" t="s">
        <v>230</v>
      </c>
    </row>
    <row r="268" spans="1:1" ht="15.75" customHeight="1" x14ac:dyDescent="0.2">
      <c r="A268" s="3" t="s">
        <v>231</v>
      </c>
    </row>
    <row r="269" spans="1:1" ht="15.75" customHeight="1" x14ac:dyDescent="0.2">
      <c r="A269" s="2" t="s">
        <v>232</v>
      </c>
    </row>
    <row r="270" spans="1:1" ht="15.75" customHeight="1" x14ac:dyDescent="0.2">
      <c r="A270" s="2" t="s">
        <v>234</v>
      </c>
    </row>
    <row r="271" spans="1:1" ht="15.75" customHeight="1" x14ac:dyDescent="0.2">
      <c r="A271" s="2" t="s">
        <v>235</v>
      </c>
    </row>
    <row r="272" spans="1:1" ht="15.75" customHeight="1" x14ac:dyDescent="0.2">
      <c r="A272" s="1" t="s">
        <v>236</v>
      </c>
    </row>
    <row r="273" spans="1:1" ht="15.75" customHeight="1" x14ac:dyDescent="0.2">
      <c r="A273" s="6"/>
    </row>
    <row r="274" spans="1:1" ht="15.75" customHeight="1" x14ac:dyDescent="0.2">
      <c r="A274" s="3" t="s">
        <v>237</v>
      </c>
    </row>
    <row r="275" spans="1:1" ht="15.75" customHeight="1" x14ac:dyDescent="0.2">
      <c r="A275" s="2" t="s">
        <v>101</v>
      </c>
    </row>
    <row r="276" spans="1:1" ht="15.75" customHeight="1" x14ac:dyDescent="0.2">
      <c r="A276" s="11" t="s">
        <v>202</v>
      </c>
    </row>
    <row r="277" spans="1:1" ht="15.75" customHeight="1" x14ac:dyDescent="0.2">
      <c r="A277" s="3" t="s">
        <v>207</v>
      </c>
    </row>
    <row r="278" spans="1:1" ht="15.75" customHeight="1" x14ac:dyDescent="0.2">
      <c r="A278" s="6"/>
    </row>
    <row r="279" spans="1:1" ht="15.75" customHeight="1" x14ac:dyDescent="0.2">
      <c r="A279" s="3" t="s">
        <v>243</v>
      </c>
    </row>
    <row r="280" spans="1:1" ht="15.75" customHeight="1" x14ac:dyDescent="0.2">
      <c r="A280" s="2" t="s">
        <v>245</v>
      </c>
    </row>
    <row r="281" spans="1:1" ht="15.75" customHeight="1" x14ac:dyDescent="0.2">
      <c r="A281" s="6"/>
    </row>
    <row r="282" spans="1:1" ht="15.75" customHeight="1" x14ac:dyDescent="0.2">
      <c r="A282" s="3" t="s">
        <v>246</v>
      </c>
    </row>
    <row r="283" spans="1:1" ht="15.75" customHeight="1" x14ac:dyDescent="0.2">
      <c r="A283" s="2" t="s">
        <v>247</v>
      </c>
    </row>
    <row r="284" spans="1:1" ht="15.75" customHeight="1" x14ac:dyDescent="0.2">
      <c r="A284" s="7" t="s">
        <v>238</v>
      </c>
    </row>
    <row r="285" spans="1:1" ht="15.75" customHeight="1" x14ac:dyDescent="0.2">
      <c r="A285" s="3" t="s">
        <v>240</v>
      </c>
    </row>
    <row r="286" spans="1:1" ht="15.75" customHeight="1" x14ac:dyDescent="0.2">
      <c r="A286" s="3" t="s">
        <v>197</v>
      </c>
    </row>
    <row r="287" spans="1:1" ht="15.75" customHeight="1" x14ac:dyDescent="0.2">
      <c r="A287" s="3" t="s">
        <v>244</v>
      </c>
    </row>
    <row r="288" spans="1:1" ht="15.75" customHeight="1" x14ac:dyDescent="0.2">
      <c r="A288" s="6" t="s">
        <v>554</v>
      </c>
    </row>
    <row r="289" spans="1:9" ht="15.75" customHeight="1" x14ac:dyDescent="0.2">
      <c r="A289" s="3" t="s">
        <v>251</v>
      </c>
    </row>
    <row r="290" spans="1:9" ht="15.75" customHeight="1" x14ac:dyDescent="0.2">
      <c r="A290" s="2" t="s">
        <v>203</v>
      </c>
    </row>
    <row r="291" spans="1:9" ht="15.75" customHeight="1" x14ac:dyDescent="0.2">
      <c r="A291" s="6"/>
    </row>
    <row r="292" spans="1:9" ht="15.75" customHeight="1" x14ac:dyDescent="0.2">
      <c r="A292" s="12" t="s">
        <v>253</v>
      </c>
    </row>
    <row r="293" spans="1:9" ht="15.75" customHeight="1" x14ac:dyDescent="0.2">
      <c r="A293" s="3" t="s">
        <v>254</v>
      </c>
    </row>
    <row r="294" spans="1:9" ht="15.75" customHeight="1" x14ac:dyDescent="0.2">
      <c r="A294" s="3" t="s">
        <v>255</v>
      </c>
    </row>
    <row r="295" spans="1:9" ht="15.75" customHeight="1" x14ac:dyDescent="0.2">
      <c r="A295" s="13" t="s">
        <v>256</v>
      </c>
    </row>
    <row r="296" spans="1:9" ht="15.75" customHeight="1" x14ac:dyDescent="0.2">
      <c r="A296" s="13" t="s">
        <v>264</v>
      </c>
      <c r="B296" s="13" t="s">
        <v>116</v>
      </c>
      <c r="C296" s="13" t="s">
        <v>267</v>
      </c>
      <c r="D296" s="13" t="s">
        <v>269</v>
      </c>
      <c r="E296" s="13" t="s">
        <v>270</v>
      </c>
      <c r="F296" s="13" t="s">
        <v>125</v>
      </c>
      <c r="G296" s="13" t="s">
        <v>273</v>
      </c>
      <c r="H296" s="13" t="s">
        <v>274</v>
      </c>
      <c r="I296" s="13" t="s">
        <v>276</v>
      </c>
    </row>
    <row r="297" spans="1:9" ht="15.75" customHeight="1" x14ac:dyDescent="0.2">
      <c r="A297" s="13">
        <v>1</v>
      </c>
      <c r="B297" s="13" t="s">
        <v>278</v>
      </c>
      <c r="C297" s="13">
        <v>2860</v>
      </c>
      <c r="D297" s="13" t="s">
        <v>280</v>
      </c>
      <c r="E297" s="13">
        <v>9</v>
      </c>
      <c r="F297" s="13">
        <v>25740</v>
      </c>
      <c r="G297" s="13">
        <v>14300</v>
      </c>
      <c r="H297" s="13">
        <v>11440</v>
      </c>
      <c r="I297" s="13" t="s">
        <v>282</v>
      </c>
    </row>
    <row r="298" spans="1:9" ht="15.75" customHeight="1" x14ac:dyDescent="0.2">
      <c r="A298" s="13">
        <v>2</v>
      </c>
      <c r="B298" s="13" t="s">
        <v>284</v>
      </c>
      <c r="C298" s="13">
        <v>700</v>
      </c>
      <c r="D298" s="13" t="s">
        <v>280</v>
      </c>
      <c r="E298" s="13">
        <v>9</v>
      </c>
      <c r="F298" s="13">
        <v>6300</v>
      </c>
      <c r="G298" s="13">
        <v>0</v>
      </c>
      <c r="H298" s="13">
        <v>6300</v>
      </c>
      <c r="I298" s="13" t="s">
        <v>287</v>
      </c>
    </row>
    <row r="299" spans="1:9" ht="15.75" customHeight="1" x14ac:dyDescent="0.2">
      <c r="A299" s="13">
        <v>3</v>
      </c>
      <c r="B299" s="13" t="s">
        <v>289</v>
      </c>
      <c r="C299" s="13">
        <v>1340</v>
      </c>
      <c r="D299" s="13" t="s">
        <v>280</v>
      </c>
      <c r="E299" s="13">
        <v>9</v>
      </c>
      <c r="F299" s="13">
        <v>12060</v>
      </c>
      <c r="G299" s="13">
        <v>12060</v>
      </c>
      <c r="H299" s="15"/>
      <c r="I299" s="15"/>
    </row>
    <row r="300" spans="1:9" ht="15.75" customHeight="1" x14ac:dyDescent="0.2">
      <c r="A300" s="13">
        <v>4</v>
      </c>
      <c r="B300" s="13" t="s">
        <v>305</v>
      </c>
      <c r="C300" s="13">
        <v>460</v>
      </c>
      <c r="D300" s="13" t="s">
        <v>280</v>
      </c>
      <c r="E300" s="13">
        <v>9</v>
      </c>
      <c r="F300" s="13">
        <v>4140</v>
      </c>
      <c r="G300" s="13">
        <v>4140</v>
      </c>
      <c r="H300" s="15"/>
      <c r="I300" s="15"/>
    </row>
    <row r="301" spans="1:9" ht="15.75" customHeight="1" x14ac:dyDescent="0.2">
      <c r="A301" s="13">
        <v>5</v>
      </c>
      <c r="B301" s="13" t="s">
        <v>308</v>
      </c>
      <c r="C301" s="13">
        <v>2100</v>
      </c>
      <c r="D301" s="13" t="s">
        <v>310</v>
      </c>
      <c r="E301" s="13">
        <v>1</v>
      </c>
      <c r="F301" s="13">
        <v>2100</v>
      </c>
      <c r="G301" s="13">
        <v>2100</v>
      </c>
      <c r="H301" s="15"/>
      <c r="I301" s="15"/>
    </row>
    <row r="302" spans="1:9" ht="15.75" customHeight="1" x14ac:dyDescent="0.2">
      <c r="A302" s="16"/>
      <c r="B302" s="17" t="s">
        <v>321</v>
      </c>
      <c r="C302" s="16"/>
      <c r="D302" s="16"/>
      <c r="E302" s="16"/>
      <c r="F302" s="17">
        <v>50340</v>
      </c>
      <c r="G302" s="17">
        <v>32600</v>
      </c>
      <c r="H302" s="17">
        <v>17740</v>
      </c>
      <c r="I302" s="16"/>
    </row>
    <row r="303" spans="1:9" ht="15.75" customHeight="1" x14ac:dyDescent="0.2">
      <c r="A303" s="13" t="s">
        <v>388</v>
      </c>
    </row>
    <row r="304" spans="1:9" ht="15.75" customHeight="1" x14ac:dyDescent="0.2">
      <c r="A304" s="13" t="s">
        <v>264</v>
      </c>
      <c r="B304" s="13" t="s">
        <v>116</v>
      </c>
      <c r="C304" s="13" t="s">
        <v>267</v>
      </c>
      <c r="D304" s="13" t="s">
        <v>269</v>
      </c>
      <c r="E304" s="13" t="s">
        <v>270</v>
      </c>
      <c r="F304" s="13" t="s">
        <v>125</v>
      </c>
      <c r="G304" s="13" t="s">
        <v>273</v>
      </c>
      <c r="H304" s="13" t="s">
        <v>274</v>
      </c>
      <c r="I304" s="13" t="s">
        <v>276</v>
      </c>
    </row>
    <row r="305" spans="1:9" ht="15.75" customHeight="1" x14ac:dyDescent="0.2">
      <c r="A305" s="13">
        <v>16</v>
      </c>
      <c r="B305" s="13" t="s">
        <v>394</v>
      </c>
      <c r="C305" s="13">
        <v>5300</v>
      </c>
      <c r="D305" s="13" t="s">
        <v>395</v>
      </c>
      <c r="E305" s="13">
        <v>2</v>
      </c>
      <c r="F305" s="13">
        <v>10600</v>
      </c>
      <c r="G305" s="13">
        <v>10600</v>
      </c>
      <c r="H305" s="15"/>
      <c r="I305" s="15"/>
    </row>
    <row r="306" spans="1:9" ht="15.75" customHeight="1" x14ac:dyDescent="0.2">
      <c r="A306" s="13">
        <v>17</v>
      </c>
      <c r="B306" s="13" t="s">
        <v>396</v>
      </c>
      <c r="C306" s="13">
        <v>155</v>
      </c>
      <c r="D306" s="13" t="s">
        <v>397</v>
      </c>
      <c r="E306" s="13">
        <v>220</v>
      </c>
      <c r="F306" s="13">
        <v>34100</v>
      </c>
      <c r="G306" s="13">
        <v>34100</v>
      </c>
      <c r="H306" s="15"/>
      <c r="I306" s="15"/>
    </row>
    <row r="307" spans="1:9" ht="15.75" customHeight="1" x14ac:dyDescent="0.2">
      <c r="A307" s="13">
        <v>18</v>
      </c>
      <c r="B307" s="13" t="s">
        <v>399</v>
      </c>
      <c r="C307" s="13">
        <v>1050</v>
      </c>
      <c r="D307" s="13" t="s">
        <v>280</v>
      </c>
      <c r="E307" s="13">
        <v>9</v>
      </c>
      <c r="F307" s="13">
        <v>9450</v>
      </c>
      <c r="G307" s="13">
        <v>9450</v>
      </c>
      <c r="H307" s="15"/>
      <c r="I307" s="15"/>
    </row>
    <row r="308" spans="1:9" ht="15.75" customHeight="1" x14ac:dyDescent="0.2">
      <c r="A308" s="13">
        <v>19</v>
      </c>
      <c r="B308" s="13" t="s">
        <v>402</v>
      </c>
      <c r="C308" s="13">
        <v>2000</v>
      </c>
      <c r="D308" s="13" t="s">
        <v>280</v>
      </c>
      <c r="E308" s="13">
        <v>9</v>
      </c>
      <c r="F308" s="13">
        <v>18000</v>
      </c>
      <c r="G308" s="13">
        <v>18000</v>
      </c>
      <c r="H308" s="15"/>
      <c r="I308" s="15"/>
    </row>
    <row r="309" spans="1:9" ht="15.75" customHeight="1" x14ac:dyDescent="0.2">
      <c r="A309" s="13">
        <v>20</v>
      </c>
      <c r="B309" s="13" t="s">
        <v>404</v>
      </c>
      <c r="C309" s="13">
        <v>2450</v>
      </c>
      <c r="D309" s="13" t="s">
        <v>280</v>
      </c>
      <c r="E309" s="13">
        <v>9</v>
      </c>
      <c r="F309" s="13">
        <v>22050</v>
      </c>
      <c r="G309" s="13">
        <v>22050</v>
      </c>
      <c r="H309" s="15"/>
      <c r="I309" s="15"/>
    </row>
    <row r="310" spans="1:9" ht="15.75" customHeight="1" x14ac:dyDescent="0.2">
      <c r="A310" s="13">
        <v>21</v>
      </c>
      <c r="B310" s="13" t="s">
        <v>405</v>
      </c>
      <c r="C310" s="13">
        <v>1050</v>
      </c>
      <c r="D310" s="13" t="s">
        <v>280</v>
      </c>
      <c r="E310" s="13">
        <v>9</v>
      </c>
      <c r="F310" s="13">
        <v>9450</v>
      </c>
      <c r="G310" s="13">
        <v>9450</v>
      </c>
      <c r="H310" s="15"/>
      <c r="I310" s="15"/>
    </row>
    <row r="311" spans="1:9" ht="15.75" customHeight="1" x14ac:dyDescent="0.2">
      <c r="A311" s="13">
        <v>22</v>
      </c>
      <c r="B311" s="13" t="s">
        <v>406</v>
      </c>
      <c r="C311" s="13">
        <v>501</v>
      </c>
      <c r="D311" s="13" t="s">
        <v>397</v>
      </c>
      <c r="E311" s="13">
        <v>8</v>
      </c>
      <c r="F311" s="13">
        <v>4008</v>
      </c>
      <c r="G311" s="13">
        <v>4008</v>
      </c>
      <c r="H311" s="15"/>
      <c r="I311" s="15"/>
    </row>
    <row r="312" spans="1:9" ht="15.75" customHeight="1" x14ac:dyDescent="0.2">
      <c r="A312" s="13">
        <v>23</v>
      </c>
      <c r="B312" s="13" t="s">
        <v>407</v>
      </c>
      <c r="C312" s="13">
        <v>836</v>
      </c>
      <c r="D312" s="13" t="s">
        <v>408</v>
      </c>
      <c r="E312" s="13">
        <v>4</v>
      </c>
      <c r="F312" s="13">
        <v>3344</v>
      </c>
      <c r="G312" s="13">
        <v>3344</v>
      </c>
      <c r="H312" s="15"/>
      <c r="I312" s="15"/>
    </row>
    <row r="313" spans="1:9" ht="15.75" customHeight="1" x14ac:dyDescent="0.2">
      <c r="A313" s="13">
        <v>24</v>
      </c>
      <c r="B313" s="13" t="s">
        <v>409</v>
      </c>
      <c r="C313" s="13">
        <v>380</v>
      </c>
      <c r="D313" s="13" t="s">
        <v>397</v>
      </c>
      <c r="E313" s="13">
        <v>2</v>
      </c>
      <c r="F313" s="13">
        <v>760</v>
      </c>
      <c r="G313" s="13">
        <v>760</v>
      </c>
      <c r="H313" s="15"/>
      <c r="I313" s="15"/>
    </row>
    <row r="314" spans="1:9" ht="15.75" customHeight="1" x14ac:dyDescent="0.2">
      <c r="A314" s="13">
        <v>25</v>
      </c>
      <c r="B314" s="13" t="s">
        <v>410</v>
      </c>
      <c r="C314" s="13">
        <v>334</v>
      </c>
      <c r="D314" s="13" t="s">
        <v>397</v>
      </c>
      <c r="E314" s="13">
        <v>2</v>
      </c>
      <c r="F314" s="13">
        <v>668</v>
      </c>
      <c r="G314" s="13">
        <v>668</v>
      </c>
      <c r="H314" s="15"/>
      <c r="I314" s="15"/>
    </row>
    <row r="315" spans="1:9" ht="15.75" customHeight="1" x14ac:dyDescent="0.2">
      <c r="A315" s="13">
        <v>26</v>
      </c>
      <c r="B315" s="13" t="s">
        <v>411</v>
      </c>
      <c r="C315" s="13">
        <v>501</v>
      </c>
      <c r="D315" s="13" t="s">
        <v>397</v>
      </c>
      <c r="E315" s="13">
        <v>28</v>
      </c>
      <c r="F315" s="13">
        <v>14028</v>
      </c>
      <c r="G315" s="13">
        <v>14028</v>
      </c>
      <c r="H315" s="15"/>
      <c r="I315" s="15"/>
    </row>
    <row r="316" spans="1:9" ht="15.75" customHeight="1" x14ac:dyDescent="0.2">
      <c r="A316" s="13">
        <v>27</v>
      </c>
      <c r="B316" s="13" t="s">
        <v>412</v>
      </c>
      <c r="C316" s="13">
        <v>836</v>
      </c>
      <c r="D316" s="13" t="s">
        <v>408</v>
      </c>
      <c r="E316" s="13">
        <v>14</v>
      </c>
      <c r="F316" s="13">
        <v>11704</v>
      </c>
      <c r="G316" s="13">
        <v>11704</v>
      </c>
      <c r="H316" s="15"/>
      <c r="I316" s="15"/>
    </row>
    <row r="317" spans="1:9" ht="15.75" customHeight="1" x14ac:dyDescent="0.2">
      <c r="A317" s="13">
        <v>28</v>
      </c>
      <c r="B317" s="13" t="s">
        <v>413</v>
      </c>
      <c r="C317" s="13">
        <v>10</v>
      </c>
      <c r="D317" s="13" t="s">
        <v>414</v>
      </c>
      <c r="E317" s="13">
        <v>176</v>
      </c>
      <c r="F317" s="13">
        <v>1760</v>
      </c>
      <c r="G317" s="13">
        <v>1760</v>
      </c>
      <c r="H317" s="15"/>
      <c r="I317" s="15"/>
    </row>
    <row r="318" spans="1:9" ht="15.75" customHeight="1" x14ac:dyDescent="0.2">
      <c r="A318" s="16"/>
      <c r="B318" s="17" t="s">
        <v>321</v>
      </c>
      <c r="C318" s="16"/>
      <c r="D318" s="16"/>
      <c r="E318" s="16"/>
      <c r="F318" s="17">
        <v>139922</v>
      </c>
      <c r="G318" s="17">
        <v>139922</v>
      </c>
      <c r="H318" s="17">
        <v>0</v>
      </c>
      <c r="I318" s="16"/>
    </row>
    <row r="319" spans="1:9" ht="15.75" customHeight="1" x14ac:dyDescent="0.2">
      <c r="A319" s="13" t="s">
        <v>415</v>
      </c>
    </row>
    <row r="320" spans="1:9" ht="15.75" customHeight="1" x14ac:dyDescent="0.2">
      <c r="A320" s="13" t="s">
        <v>264</v>
      </c>
      <c r="B320" s="13" t="s">
        <v>116</v>
      </c>
      <c r="C320" s="13" t="s">
        <v>267</v>
      </c>
      <c r="D320" s="13" t="s">
        <v>269</v>
      </c>
      <c r="E320" s="13" t="s">
        <v>270</v>
      </c>
      <c r="F320" s="13" t="s">
        <v>125</v>
      </c>
      <c r="G320" s="13" t="s">
        <v>273</v>
      </c>
      <c r="H320" s="13" t="s">
        <v>274</v>
      </c>
      <c r="I320" s="13" t="s">
        <v>276</v>
      </c>
    </row>
    <row r="321" spans="1:9" ht="15.75" customHeight="1" x14ac:dyDescent="0.2">
      <c r="A321" s="13">
        <v>31</v>
      </c>
      <c r="B321" s="13" t="s">
        <v>416</v>
      </c>
      <c r="C321" s="13">
        <v>798</v>
      </c>
      <c r="D321" s="13" t="s">
        <v>397</v>
      </c>
      <c r="E321" s="13">
        <v>9</v>
      </c>
      <c r="F321" s="13">
        <v>7182</v>
      </c>
      <c r="G321" s="13">
        <v>7182</v>
      </c>
      <c r="H321" s="15"/>
      <c r="I321" s="15"/>
    </row>
    <row r="322" spans="1:9" ht="15.75" customHeight="1" x14ac:dyDescent="0.2">
      <c r="A322" s="13">
        <v>32</v>
      </c>
      <c r="B322" s="13" t="s">
        <v>418</v>
      </c>
      <c r="C322" s="13">
        <v>630</v>
      </c>
      <c r="D322" s="13" t="s">
        <v>419</v>
      </c>
      <c r="E322" s="13">
        <v>3</v>
      </c>
      <c r="F322" s="13">
        <v>1890</v>
      </c>
      <c r="G322" s="13">
        <v>1890</v>
      </c>
      <c r="H322" s="15"/>
      <c r="I322" s="15"/>
    </row>
    <row r="323" spans="1:9" ht="15.75" customHeight="1" x14ac:dyDescent="0.2">
      <c r="A323" s="13">
        <v>33</v>
      </c>
      <c r="B323" s="13" t="s">
        <v>422</v>
      </c>
      <c r="C323" s="13">
        <v>418</v>
      </c>
      <c r="D323" s="13" t="s">
        <v>408</v>
      </c>
      <c r="E323" s="13">
        <v>3</v>
      </c>
      <c r="F323" s="13">
        <v>1254</v>
      </c>
      <c r="G323" s="13">
        <v>1254</v>
      </c>
      <c r="H323" s="15"/>
      <c r="I323" s="15"/>
    </row>
    <row r="324" spans="1:9" ht="15.75" customHeight="1" x14ac:dyDescent="0.2">
      <c r="A324" s="16"/>
      <c r="B324" s="17" t="s">
        <v>321</v>
      </c>
      <c r="C324" s="16"/>
      <c r="D324" s="16"/>
      <c r="E324" s="16"/>
      <c r="F324" s="17">
        <v>10326</v>
      </c>
      <c r="G324" s="17">
        <v>10326</v>
      </c>
      <c r="H324" s="17">
        <v>0</v>
      </c>
      <c r="I324" s="16"/>
    </row>
    <row r="325" spans="1:9" ht="15.75" customHeight="1" x14ac:dyDescent="0.2">
      <c r="A325" s="13" t="s">
        <v>424</v>
      </c>
    </row>
    <row r="326" spans="1:9" ht="15.75" customHeight="1" x14ac:dyDescent="0.2">
      <c r="A326" s="13" t="s">
        <v>264</v>
      </c>
      <c r="B326" s="13" t="s">
        <v>116</v>
      </c>
      <c r="C326" s="13" t="s">
        <v>267</v>
      </c>
      <c r="D326" s="13" t="s">
        <v>269</v>
      </c>
      <c r="E326" s="13" t="s">
        <v>270</v>
      </c>
      <c r="F326" s="13" t="s">
        <v>125</v>
      </c>
      <c r="G326" s="13" t="s">
        <v>273</v>
      </c>
      <c r="H326" s="13" t="s">
        <v>274</v>
      </c>
      <c r="I326" s="13" t="s">
        <v>276</v>
      </c>
    </row>
    <row r="327" spans="1:9" ht="15.75" customHeight="1" x14ac:dyDescent="0.2">
      <c r="A327" s="13">
        <v>46</v>
      </c>
      <c r="B327" s="13" t="s">
        <v>430</v>
      </c>
      <c r="C327" s="13">
        <v>4900</v>
      </c>
      <c r="D327" s="13" t="s">
        <v>431</v>
      </c>
      <c r="E327" s="13">
        <v>14</v>
      </c>
      <c r="F327" s="13">
        <v>68600</v>
      </c>
      <c r="G327" s="13">
        <v>68600</v>
      </c>
      <c r="H327" s="15"/>
      <c r="I327" s="15"/>
    </row>
    <row r="328" spans="1:9" ht="15.75" customHeight="1" x14ac:dyDescent="0.2">
      <c r="A328" s="13">
        <v>47</v>
      </c>
      <c r="B328" s="13" t="s">
        <v>432</v>
      </c>
      <c r="C328" s="13">
        <v>5000</v>
      </c>
      <c r="D328" s="13" t="s">
        <v>310</v>
      </c>
      <c r="E328" s="13">
        <v>1</v>
      </c>
      <c r="F328" s="13">
        <v>5000</v>
      </c>
      <c r="G328" s="13">
        <v>5000</v>
      </c>
      <c r="H328" s="15"/>
      <c r="I328" s="15"/>
    </row>
    <row r="329" spans="1:9" ht="15.75" customHeight="1" x14ac:dyDescent="0.2">
      <c r="A329" s="13">
        <v>48</v>
      </c>
      <c r="B329" s="13" t="s">
        <v>433</v>
      </c>
      <c r="C329" s="13">
        <v>2600</v>
      </c>
      <c r="D329" s="13" t="s">
        <v>280</v>
      </c>
      <c r="E329" s="13">
        <v>9</v>
      </c>
      <c r="F329" s="13">
        <v>23400</v>
      </c>
      <c r="G329" s="13">
        <v>23400</v>
      </c>
      <c r="H329" s="15"/>
      <c r="I329" s="15"/>
    </row>
    <row r="330" spans="1:9" ht="15.75" customHeight="1" x14ac:dyDescent="0.2">
      <c r="A330" s="13">
        <v>49</v>
      </c>
      <c r="B330" s="13" t="s">
        <v>434</v>
      </c>
      <c r="C330" s="13">
        <v>2000</v>
      </c>
      <c r="D330" s="13" t="s">
        <v>280</v>
      </c>
      <c r="E330" s="13">
        <v>9</v>
      </c>
      <c r="F330" s="13">
        <v>18000</v>
      </c>
      <c r="G330" s="13">
        <v>0</v>
      </c>
      <c r="H330" s="13">
        <v>18000</v>
      </c>
      <c r="I330" s="13" t="s">
        <v>435</v>
      </c>
    </row>
    <row r="331" spans="1:9" ht="15.75" customHeight="1" x14ac:dyDescent="0.2">
      <c r="A331" s="13">
        <v>50</v>
      </c>
      <c r="B331" s="13" t="s">
        <v>436</v>
      </c>
      <c r="C331" s="13">
        <v>4200</v>
      </c>
      <c r="D331" s="13" t="s">
        <v>437</v>
      </c>
      <c r="E331" s="13">
        <v>1</v>
      </c>
      <c r="F331" s="13">
        <v>4200</v>
      </c>
      <c r="G331" s="13">
        <v>4200</v>
      </c>
      <c r="H331" s="13">
        <v>0</v>
      </c>
      <c r="I331" s="15"/>
    </row>
    <row r="332" spans="1:9" ht="15.75" customHeight="1" x14ac:dyDescent="0.2">
      <c r="A332" s="13">
        <v>51</v>
      </c>
      <c r="B332" s="13" t="s">
        <v>442</v>
      </c>
      <c r="C332" s="13">
        <v>3000</v>
      </c>
      <c r="D332" s="13" t="s">
        <v>310</v>
      </c>
      <c r="E332" s="13">
        <v>1</v>
      </c>
      <c r="F332" s="13">
        <v>3000</v>
      </c>
      <c r="G332" s="13">
        <v>1152</v>
      </c>
      <c r="H332" s="13">
        <v>1848</v>
      </c>
      <c r="I332" s="13" t="s">
        <v>444</v>
      </c>
    </row>
    <row r="333" spans="1:9" ht="15.75" customHeight="1" x14ac:dyDescent="0.2">
      <c r="A333" s="13">
        <v>52</v>
      </c>
      <c r="B333" s="13" t="s">
        <v>445</v>
      </c>
      <c r="C333" s="13">
        <v>2500</v>
      </c>
      <c r="D333" s="13" t="s">
        <v>310</v>
      </c>
      <c r="E333" s="13">
        <v>1</v>
      </c>
      <c r="F333" s="13">
        <v>2500</v>
      </c>
      <c r="G333" s="13">
        <v>0</v>
      </c>
      <c r="H333" s="13">
        <v>2500</v>
      </c>
      <c r="I333" s="13" t="s">
        <v>444</v>
      </c>
    </row>
    <row r="334" spans="1:9" ht="15.75" customHeight="1" x14ac:dyDescent="0.2">
      <c r="A334" s="16"/>
      <c r="B334" s="17" t="s">
        <v>321</v>
      </c>
      <c r="C334" s="16"/>
      <c r="D334" s="16"/>
      <c r="E334" s="16"/>
      <c r="F334" s="17">
        <v>124700</v>
      </c>
      <c r="G334" s="17">
        <v>102352</v>
      </c>
      <c r="H334" s="17">
        <v>22348</v>
      </c>
      <c r="I334" s="16"/>
    </row>
    <row r="335" spans="1:9" ht="15.75" customHeight="1" x14ac:dyDescent="0.2">
      <c r="A335" s="13" t="s">
        <v>446</v>
      </c>
    </row>
    <row r="336" spans="1:9" ht="15.75" customHeight="1" x14ac:dyDescent="0.2">
      <c r="A336" s="13" t="s">
        <v>264</v>
      </c>
      <c r="B336" s="13" t="s">
        <v>116</v>
      </c>
      <c r="C336" s="13" t="s">
        <v>267</v>
      </c>
      <c r="D336" s="13" t="s">
        <v>269</v>
      </c>
      <c r="E336" s="13" t="s">
        <v>270</v>
      </c>
      <c r="F336" s="13" t="s">
        <v>125</v>
      </c>
      <c r="G336" s="13" t="s">
        <v>273</v>
      </c>
      <c r="H336" s="13" t="s">
        <v>274</v>
      </c>
      <c r="I336" s="13" t="s">
        <v>276</v>
      </c>
    </row>
    <row r="337" spans="1:9" ht="15.75" customHeight="1" x14ac:dyDescent="0.2">
      <c r="A337" s="16"/>
      <c r="B337" s="17" t="s">
        <v>321</v>
      </c>
      <c r="C337" s="16"/>
      <c r="D337" s="16"/>
      <c r="E337" s="16"/>
      <c r="F337" s="17">
        <v>0</v>
      </c>
      <c r="G337" s="17">
        <v>0</v>
      </c>
      <c r="H337" s="17">
        <v>0</v>
      </c>
      <c r="I337" s="16"/>
    </row>
    <row r="338" spans="1:9" ht="15.75" customHeight="1" x14ac:dyDescent="0.2">
      <c r="A338" s="13" t="s">
        <v>447</v>
      </c>
    </row>
    <row r="339" spans="1:9" ht="15.75" customHeight="1" x14ac:dyDescent="0.2">
      <c r="A339" s="13" t="s">
        <v>264</v>
      </c>
      <c r="B339" s="13" t="s">
        <v>116</v>
      </c>
      <c r="C339" s="13" t="s">
        <v>267</v>
      </c>
      <c r="D339" s="13" t="s">
        <v>269</v>
      </c>
      <c r="E339" s="13" t="s">
        <v>270</v>
      </c>
      <c r="F339" s="13" t="s">
        <v>125</v>
      </c>
      <c r="G339" s="13" t="s">
        <v>273</v>
      </c>
      <c r="H339" s="13" t="s">
        <v>274</v>
      </c>
      <c r="I339" s="13" t="s">
        <v>276</v>
      </c>
    </row>
    <row r="340" spans="1:9" ht="15.75" customHeight="1" x14ac:dyDescent="0.2">
      <c r="A340" s="16"/>
      <c r="B340" s="17" t="s">
        <v>321</v>
      </c>
      <c r="C340" s="16"/>
      <c r="D340" s="16"/>
      <c r="E340" s="16"/>
      <c r="F340" s="17">
        <v>0</v>
      </c>
      <c r="G340" s="17">
        <v>0</v>
      </c>
      <c r="H340" s="17">
        <v>0</v>
      </c>
      <c r="I340" s="16"/>
    </row>
    <row r="341" spans="1:9" ht="15.75" customHeight="1" x14ac:dyDescent="0.2">
      <c r="A341" s="13" t="s">
        <v>448</v>
      </c>
    </row>
    <row r="342" spans="1:9" ht="15.75" customHeight="1" x14ac:dyDescent="0.2">
      <c r="A342" s="13" t="s">
        <v>264</v>
      </c>
      <c r="B342" s="13" t="s">
        <v>116</v>
      </c>
      <c r="C342" s="13" t="s">
        <v>267</v>
      </c>
      <c r="D342" s="13" t="s">
        <v>269</v>
      </c>
      <c r="E342" s="13" t="s">
        <v>270</v>
      </c>
      <c r="F342" s="13" t="s">
        <v>125</v>
      </c>
      <c r="G342" s="13" t="s">
        <v>273</v>
      </c>
      <c r="H342" s="13" t="s">
        <v>274</v>
      </c>
      <c r="I342" s="13" t="s">
        <v>276</v>
      </c>
    </row>
    <row r="343" spans="1:9" ht="15.75" customHeight="1" x14ac:dyDescent="0.2">
      <c r="A343" s="16"/>
      <c r="B343" s="17" t="s">
        <v>321</v>
      </c>
      <c r="C343" s="16"/>
      <c r="D343" s="16"/>
      <c r="E343" s="16"/>
      <c r="F343" s="17">
        <v>0</v>
      </c>
      <c r="G343" s="17">
        <v>0</v>
      </c>
      <c r="H343" s="17">
        <v>0</v>
      </c>
      <c r="I343" s="16"/>
    </row>
    <row r="344" spans="1:9" ht="15.75" customHeight="1" x14ac:dyDescent="0.2">
      <c r="A344" s="13" t="s">
        <v>449</v>
      </c>
    </row>
    <row r="345" spans="1:9" ht="15.75" customHeight="1" x14ac:dyDescent="0.2">
      <c r="A345" s="13" t="s">
        <v>264</v>
      </c>
      <c r="B345" s="13" t="s">
        <v>116</v>
      </c>
      <c r="C345" s="13" t="s">
        <v>267</v>
      </c>
      <c r="D345" s="13" t="s">
        <v>269</v>
      </c>
      <c r="E345" s="13" t="s">
        <v>270</v>
      </c>
      <c r="F345" s="13" t="s">
        <v>125</v>
      </c>
      <c r="G345" s="13" t="s">
        <v>273</v>
      </c>
      <c r="H345" s="13" t="s">
        <v>274</v>
      </c>
      <c r="I345" s="13" t="s">
        <v>276</v>
      </c>
    </row>
    <row r="346" spans="1:9" ht="15.75" customHeight="1" x14ac:dyDescent="0.2">
      <c r="A346" s="16"/>
      <c r="B346" s="17" t="s">
        <v>321</v>
      </c>
      <c r="C346" s="16"/>
      <c r="D346" s="16"/>
      <c r="E346" s="16"/>
      <c r="F346" s="17">
        <v>0</v>
      </c>
      <c r="G346" s="17">
        <v>0</v>
      </c>
      <c r="H346" s="17">
        <v>0</v>
      </c>
      <c r="I346" s="16"/>
    </row>
    <row r="347" spans="1:9" ht="15.75" customHeight="1" x14ac:dyDescent="0.2">
      <c r="A347" s="13" t="s">
        <v>450</v>
      </c>
    </row>
    <row r="348" spans="1:9" ht="15.75" customHeight="1" x14ac:dyDescent="0.2">
      <c r="A348" s="13" t="s">
        <v>264</v>
      </c>
      <c r="B348" s="13" t="s">
        <v>116</v>
      </c>
      <c r="C348" s="13" t="s">
        <v>267</v>
      </c>
      <c r="D348" s="13" t="s">
        <v>269</v>
      </c>
      <c r="E348" s="13" t="s">
        <v>270</v>
      </c>
      <c r="F348" s="13" t="s">
        <v>125</v>
      </c>
      <c r="G348" s="13" t="s">
        <v>273</v>
      </c>
      <c r="H348" s="13" t="s">
        <v>274</v>
      </c>
      <c r="I348" s="13" t="s">
        <v>276</v>
      </c>
    </row>
    <row r="349" spans="1:9" ht="15.75" customHeight="1" x14ac:dyDescent="0.2">
      <c r="A349" s="16"/>
      <c r="B349" s="17" t="s">
        <v>321</v>
      </c>
      <c r="C349" s="16"/>
      <c r="D349" s="16"/>
      <c r="E349" s="16"/>
      <c r="F349" s="17">
        <v>0</v>
      </c>
      <c r="G349" s="17">
        <v>0</v>
      </c>
      <c r="H349" s="17">
        <v>0</v>
      </c>
      <c r="I349" s="16"/>
    </row>
    <row r="350" spans="1:9" ht="15.75" customHeight="1" x14ac:dyDescent="0.2">
      <c r="A350" s="13" t="s">
        <v>451</v>
      </c>
    </row>
    <row r="351" spans="1:9" ht="15.75" customHeight="1" x14ac:dyDescent="0.2">
      <c r="A351" s="13" t="s">
        <v>264</v>
      </c>
      <c r="B351" s="13" t="s">
        <v>116</v>
      </c>
      <c r="C351" s="13" t="s">
        <v>267</v>
      </c>
      <c r="D351" s="13" t="s">
        <v>269</v>
      </c>
      <c r="E351" s="13" t="s">
        <v>270</v>
      </c>
      <c r="F351" s="13" t="s">
        <v>125</v>
      </c>
      <c r="G351" s="13" t="s">
        <v>273</v>
      </c>
      <c r="H351" s="13" t="s">
        <v>274</v>
      </c>
      <c r="I351" s="13" t="s">
        <v>276</v>
      </c>
    </row>
    <row r="352" spans="1:9" ht="15.75" customHeight="1" x14ac:dyDescent="0.2">
      <c r="A352" s="16"/>
      <c r="B352" s="17" t="s">
        <v>321</v>
      </c>
      <c r="C352" s="16"/>
      <c r="D352" s="16"/>
      <c r="E352" s="16"/>
      <c r="F352" s="17">
        <v>0</v>
      </c>
      <c r="G352" s="17">
        <v>0</v>
      </c>
      <c r="H352" s="17">
        <v>0</v>
      </c>
      <c r="I352" s="16"/>
    </row>
    <row r="353" spans="1:9" ht="15.75" customHeight="1" x14ac:dyDescent="0.2">
      <c r="A353" s="13" t="s">
        <v>452</v>
      </c>
    </row>
    <row r="354" spans="1:9" ht="15.75" customHeight="1" x14ac:dyDescent="0.2">
      <c r="A354" s="13" t="s">
        <v>264</v>
      </c>
      <c r="B354" s="13" t="s">
        <v>116</v>
      </c>
      <c r="C354" s="13" t="s">
        <v>267</v>
      </c>
      <c r="D354" s="13" t="s">
        <v>269</v>
      </c>
      <c r="E354" s="13" t="s">
        <v>270</v>
      </c>
      <c r="F354" s="13" t="s">
        <v>125</v>
      </c>
      <c r="G354" s="13" t="s">
        <v>273</v>
      </c>
      <c r="H354" s="13" t="s">
        <v>274</v>
      </c>
      <c r="I354" s="13" t="s">
        <v>276</v>
      </c>
    </row>
    <row r="355" spans="1:9" ht="15.75" customHeight="1" x14ac:dyDescent="0.2">
      <c r="A355" s="16"/>
      <c r="B355" s="17" t="s">
        <v>321</v>
      </c>
      <c r="C355" s="16"/>
      <c r="D355" s="16"/>
      <c r="E355" s="16"/>
      <c r="F355" s="17">
        <v>0</v>
      </c>
      <c r="G355" s="17">
        <v>0</v>
      </c>
      <c r="H355" s="17">
        <v>0</v>
      </c>
      <c r="I355" s="16"/>
    </row>
    <row r="356" spans="1:9" ht="15.75" customHeight="1" x14ac:dyDescent="0.2">
      <c r="A356" s="13" t="s">
        <v>453</v>
      </c>
    </row>
    <row r="357" spans="1:9" ht="15.75" customHeight="1" x14ac:dyDescent="0.2">
      <c r="A357" s="13" t="s">
        <v>264</v>
      </c>
      <c r="B357" s="13" t="s">
        <v>116</v>
      </c>
      <c r="C357" s="13" t="s">
        <v>267</v>
      </c>
      <c r="D357" s="13" t="s">
        <v>269</v>
      </c>
      <c r="E357" s="13" t="s">
        <v>270</v>
      </c>
      <c r="F357" s="13" t="s">
        <v>125</v>
      </c>
      <c r="G357" s="13" t="s">
        <v>273</v>
      </c>
      <c r="H357" s="13" t="s">
        <v>274</v>
      </c>
      <c r="I357" s="13" t="s">
        <v>276</v>
      </c>
    </row>
    <row r="358" spans="1:9" ht="15.75" customHeight="1" x14ac:dyDescent="0.2">
      <c r="A358" s="16"/>
      <c r="B358" s="17" t="s">
        <v>321</v>
      </c>
      <c r="C358" s="16"/>
      <c r="D358" s="16"/>
      <c r="E358" s="16"/>
      <c r="F358" s="17">
        <v>0</v>
      </c>
      <c r="G358" s="17">
        <v>0</v>
      </c>
      <c r="H358" s="17">
        <v>0</v>
      </c>
      <c r="I358" s="16"/>
    </row>
    <row r="359" spans="1:9" ht="15.75" customHeight="1" x14ac:dyDescent="0.2">
      <c r="A359" s="13" t="s">
        <v>455</v>
      </c>
    </row>
    <row r="360" spans="1:9" ht="15.75" customHeight="1" x14ac:dyDescent="0.2">
      <c r="A360" s="13" t="s">
        <v>264</v>
      </c>
      <c r="B360" s="13" t="s">
        <v>116</v>
      </c>
      <c r="C360" s="13" t="s">
        <v>267</v>
      </c>
      <c r="D360" s="13" t="s">
        <v>269</v>
      </c>
      <c r="E360" s="13" t="s">
        <v>270</v>
      </c>
      <c r="F360" s="13" t="s">
        <v>125</v>
      </c>
      <c r="G360" s="13" t="s">
        <v>273</v>
      </c>
      <c r="H360" s="13" t="s">
        <v>274</v>
      </c>
      <c r="I360" s="13" t="s">
        <v>276</v>
      </c>
    </row>
    <row r="361" spans="1:9" ht="15.75" customHeight="1" x14ac:dyDescent="0.2">
      <c r="A361" s="16"/>
      <c r="B361" s="17" t="s">
        <v>321</v>
      </c>
      <c r="C361" s="16"/>
      <c r="D361" s="16"/>
      <c r="E361" s="16"/>
      <c r="F361" s="17">
        <v>0</v>
      </c>
      <c r="G361" s="17">
        <v>0</v>
      </c>
      <c r="H361" s="17">
        <v>0</v>
      </c>
      <c r="I361" s="16"/>
    </row>
    <row r="362" spans="1:9" ht="15.75" customHeight="1" x14ac:dyDescent="0.2">
      <c r="A362" s="13" t="s">
        <v>456</v>
      </c>
    </row>
    <row r="363" spans="1:9" ht="15.75" customHeight="1" x14ac:dyDescent="0.2">
      <c r="A363" s="13" t="s">
        <v>264</v>
      </c>
      <c r="B363" s="13" t="s">
        <v>116</v>
      </c>
      <c r="C363" s="13" t="s">
        <v>267</v>
      </c>
      <c r="D363" s="13" t="s">
        <v>269</v>
      </c>
      <c r="E363" s="13" t="s">
        <v>270</v>
      </c>
      <c r="F363" s="13" t="s">
        <v>125</v>
      </c>
      <c r="G363" s="13" t="s">
        <v>273</v>
      </c>
      <c r="H363" s="13" t="s">
        <v>274</v>
      </c>
      <c r="I363" s="13" t="s">
        <v>276</v>
      </c>
    </row>
    <row r="364" spans="1:9" ht="15.75" customHeight="1" x14ac:dyDescent="0.2">
      <c r="A364" s="16"/>
      <c r="B364" s="17" t="s">
        <v>321</v>
      </c>
      <c r="C364" s="16"/>
      <c r="D364" s="16"/>
      <c r="E364" s="16"/>
      <c r="F364" s="17">
        <v>0</v>
      </c>
      <c r="G364" s="17">
        <v>0</v>
      </c>
      <c r="H364" s="17">
        <v>0</v>
      </c>
      <c r="I364" s="16"/>
    </row>
    <row r="365" spans="1:9" ht="15.75" customHeight="1" x14ac:dyDescent="0.2">
      <c r="A365" s="13" t="s">
        <v>457</v>
      </c>
    </row>
    <row r="366" spans="1:9" ht="15.75" customHeight="1" x14ac:dyDescent="0.2">
      <c r="A366" s="13" t="s">
        <v>264</v>
      </c>
      <c r="B366" s="13" t="s">
        <v>116</v>
      </c>
      <c r="C366" s="13" t="s">
        <v>267</v>
      </c>
      <c r="D366" s="13" t="s">
        <v>269</v>
      </c>
      <c r="E366" s="13" t="s">
        <v>270</v>
      </c>
      <c r="F366" s="13" t="s">
        <v>125</v>
      </c>
      <c r="G366" s="13" t="s">
        <v>273</v>
      </c>
      <c r="H366" s="13" t="s">
        <v>274</v>
      </c>
      <c r="I366" s="13" t="s">
        <v>276</v>
      </c>
    </row>
    <row r="367" spans="1:9" ht="15.75" customHeight="1" x14ac:dyDescent="0.2">
      <c r="A367" s="16"/>
      <c r="B367" s="17" t="s">
        <v>321</v>
      </c>
      <c r="C367" s="16"/>
      <c r="D367" s="16"/>
      <c r="E367" s="16"/>
      <c r="F367" s="17">
        <v>0</v>
      </c>
      <c r="G367" s="17">
        <v>0</v>
      </c>
      <c r="H367" s="17">
        <v>0</v>
      </c>
      <c r="I367" s="16"/>
    </row>
    <row r="368" spans="1:9" ht="15.75" customHeight="1" x14ac:dyDescent="0.2">
      <c r="A368" s="13" t="s">
        <v>458</v>
      </c>
    </row>
    <row r="369" spans="1:9" ht="15.75" customHeight="1" x14ac:dyDescent="0.2">
      <c r="A369" s="13" t="s">
        <v>264</v>
      </c>
      <c r="B369" s="13" t="s">
        <v>116</v>
      </c>
      <c r="C369" s="13" t="s">
        <v>267</v>
      </c>
      <c r="D369" s="13" t="s">
        <v>269</v>
      </c>
      <c r="E369" s="13" t="s">
        <v>270</v>
      </c>
      <c r="F369" s="13" t="s">
        <v>125</v>
      </c>
      <c r="G369" s="13" t="s">
        <v>273</v>
      </c>
      <c r="H369" s="13" t="s">
        <v>274</v>
      </c>
      <c r="I369" s="13" t="s">
        <v>276</v>
      </c>
    </row>
    <row r="370" spans="1:9" ht="15.75" customHeight="1" x14ac:dyDescent="0.2">
      <c r="A370" s="13">
        <v>226</v>
      </c>
      <c r="B370" s="13" t="s">
        <v>459</v>
      </c>
      <c r="C370" s="13">
        <v>5000</v>
      </c>
      <c r="D370" s="13" t="s">
        <v>310</v>
      </c>
      <c r="E370" s="13">
        <v>1</v>
      </c>
      <c r="F370" s="13">
        <v>5000</v>
      </c>
      <c r="G370" s="13">
        <v>5000</v>
      </c>
      <c r="H370" s="15"/>
      <c r="I370" s="15"/>
    </row>
    <row r="371" spans="1:9" ht="15.75" customHeight="1" x14ac:dyDescent="0.2">
      <c r="A371" s="13">
        <v>227</v>
      </c>
      <c r="B371" s="13" t="s">
        <v>460</v>
      </c>
      <c r="C371" s="13">
        <v>300</v>
      </c>
      <c r="D371" s="13" t="s">
        <v>461</v>
      </c>
      <c r="E371" s="13">
        <v>15</v>
      </c>
      <c r="F371" s="13">
        <v>4500</v>
      </c>
      <c r="G371" s="13">
        <v>4500</v>
      </c>
      <c r="H371" s="15"/>
      <c r="I371" s="15"/>
    </row>
    <row r="372" spans="1:9" ht="15.75" customHeight="1" x14ac:dyDescent="0.2">
      <c r="A372" s="13">
        <v>228</v>
      </c>
      <c r="B372" s="13" t="s">
        <v>462</v>
      </c>
      <c r="C372" s="13">
        <v>5300</v>
      </c>
      <c r="D372" s="13" t="s">
        <v>395</v>
      </c>
      <c r="E372" s="13">
        <v>1</v>
      </c>
      <c r="F372" s="13">
        <v>5300</v>
      </c>
      <c r="G372" s="13">
        <v>5300</v>
      </c>
      <c r="H372" s="15"/>
      <c r="I372" s="15"/>
    </row>
    <row r="373" spans="1:9" ht="15.75" customHeight="1" x14ac:dyDescent="0.2">
      <c r="A373" s="16"/>
      <c r="B373" s="17" t="s">
        <v>321</v>
      </c>
      <c r="C373" s="16"/>
      <c r="D373" s="16"/>
      <c r="E373" s="16"/>
      <c r="F373" s="17">
        <v>14800</v>
      </c>
      <c r="G373" s="17">
        <v>14800</v>
      </c>
      <c r="H373" s="17">
        <v>0</v>
      </c>
      <c r="I373" s="16"/>
    </row>
    <row r="374" spans="1:9" ht="15.75" customHeight="1" x14ac:dyDescent="0.2">
      <c r="A374" s="6"/>
    </row>
    <row r="375" spans="1:9" ht="15.75" customHeight="1" x14ac:dyDescent="0.2">
      <c r="A375" s="3" t="s">
        <v>463</v>
      </c>
    </row>
    <row r="376" spans="1:9" ht="15.75" customHeight="1" x14ac:dyDescent="0.2">
      <c r="A376" s="18" t="s">
        <v>464</v>
      </c>
    </row>
    <row r="377" spans="1:9" ht="15.75" customHeight="1" x14ac:dyDescent="0.2">
      <c r="A377" s="18" t="s">
        <v>465</v>
      </c>
      <c r="B377" s="19" t="s">
        <v>425</v>
      </c>
    </row>
    <row r="378" spans="1:9" ht="15.75" customHeight="1" x14ac:dyDescent="0.2">
      <c r="A378" s="18" t="s">
        <v>466</v>
      </c>
      <c r="B378" s="20"/>
    </row>
    <row r="379" spans="1:9" ht="15.75" customHeight="1" x14ac:dyDescent="0.2">
      <c r="A379" s="18" t="s">
        <v>467</v>
      </c>
      <c r="B379" s="19" t="s">
        <v>426</v>
      </c>
    </row>
    <row r="380" spans="1:9" ht="15.75" customHeight="1" x14ac:dyDescent="0.2">
      <c r="A380" s="18" t="s">
        <v>468</v>
      </c>
      <c r="B380" s="19" t="s">
        <v>427</v>
      </c>
    </row>
    <row r="381" spans="1:9" ht="15.75" customHeight="1" x14ac:dyDescent="0.2">
      <c r="A381" s="18" t="s">
        <v>469</v>
      </c>
      <c r="B381" s="19" t="s">
        <v>428</v>
      </c>
    </row>
    <row r="382" spans="1:9" ht="15.75" customHeight="1" x14ac:dyDescent="0.2">
      <c r="A382" s="18" t="s">
        <v>274</v>
      </c>
      <c r="B382" s="19" t="s">
        <v>429</v>
      </c>
    </row>
    <row r="383" spans="1:9" ht="15.75" customHeight="1" x14ac:dyDescent="0.2">
      <c r="A383" s="20"/>
    </row>
    <row r="384" spans="1:9" ht="15.75" customHeight="1" x14ac:dyDescent="0.2">
      <c r="A384" s="18" t="s">
        <v>470</v>
      </c>
      <c r="B384" s="20"/>
    </row>
    <row r="385" spans="1:2" ht="15.75" customHeight="1" x14ac:dyDescent="0.2">
      <c r="A385" s="18" t="s">
        <v>471</v>
      </c>
      <c r="B385" s="20"/>
    </row>
    <row r="386" spans="1:2" ht="15.75" customHeight="1" x14ac:dyDescent="0.2">
      <c r="A386" s="6"/>
    </row>
    <row r="387" spans="1:2" ht="15.75" customHeight="1" x14ac:dyDescent="0.2">
      <c r="A387" s="3" t="s">
        <v>472</v>
      </c>
    </row>
    <row r="388" spans="1:2" ht="15.75" customHeight="1" x14ac:dyDescent="0.2">
      <c r="A388" s="2" t="s">
        <v>247</v>
      </c>
    </row>
    <row r="389" spans="1:2" ht="15.75" customHeight="1" x14ac:dyDescent="0.2">
      <c r="A389" s="3" t="s">
        <v>473</v>
      </c>
    </row>
    <row r="390" spans="1:2" ht="15.75" customHeight="1" x14ac:dyDescent="0.2">
      <c r="A390" s="2" t="s">
        <v>474</v>
      </c>
    </row>
    <row r="391" spans="1:2" ht="15.75" customHeight="1" x14ac:dyDescent="0.2">
      <c r="A391" s="4"/>
    </row>
    <row r="392" spans="1:2" ht="15.75" customHeight="1" x14ac:dyDescent="0.2">
      <c r="A392" s="2" t="s">
        <v>475</v>
      </c>
    </row>
    <row r="393" spans="1:2" ht="15.75" customHeight="1" x14ac:dyDescent="0.2">
      <c r="A393" s="4"/>
    </row>
    <row r="394" spans="1:2" ht="15.75" customHeight="1" x14ac:dyDescent="0.2">
      <c r="A394" s="2" t="s">
        <v>476</v>
      </c>
    </row>
    <row r="395" spans="1:2" ht="15.75" customHeight="1" x14ac:dyDescent="0.2">
      <c r="A395" s="4"/>
    </row>
    <row r="396" spans="1:2" ht="15.75" customHeight="1" x14ac:dyDescent="0.2">
      <c r="A396" s="4"/>
    </row>
    <row r="397" spans="1:2" ht="15.75" customHeight="1" x14ac:dyDescent="0.2">
      <c r="A397" s="6"/>
    </row>
    <row r="398" spans="1:2" ht="15.75" customHeight="1" x14ac:dyDescent="0.2">
      <c r="A398" s="11" t="s">
        <v>250</v>
      </c>
    </row>
    <row r="399" spans="1:2" ht="15.75" customHeight="1" x14ac:dyDescent="0.2">
      <c r="A399" s="21" t="s">
        <v>477</v>
      </c>
    </row>
    <row r="400" spans="1:2" ht="15.75" customHeight="1" x14ac:dyDescent="0.2">
      <c r="A400" s="21" t="s">
        <v>252</v>
      </c>
    </row>
    <row r="401" spans="1:1" ht="15.75" customHeight="1" x14ac:dyDescent="0.2">
      <c r="A401" s="21" t="s">
        <v>478</v>
      </c>
    </row>
    <row r="402" spans="1:1" ht="15.75" customHeight="1" x14ac:dyDescent="0.2">
      <c r="A402" s="21" t="s">
        <v>257</v>
      </c>
    </row>
    <row r="403" spans="1:1" ht="15.75" customHeight="1" x14ac:dyDescent="0.2">
      <c r="A403" s="21" t="s">
        <v>312</v>
      </c>
    </row>
    <row r="404" spans="1:1" ht="15.75" customHeight="1" x14ac:dyDescent="0.2">
      <c r="A404" s="21" t="s">
        <v>258</v>
      </c>
    </row>
    <row r="405" spans="1:1" ht="15.75" customHeight="1" x14ac:dyDescent="0.2">
      <c r="A405" s="21" t="s">
        <v>479</v>
      </c>
    </row>
    <row r="406" spans="1:1" ht="15.75" customHeight="1" x14ac:dyDescent="0.2">
      <c r="A406" s="22" t="s">
        <v>480</v>
      </c>
    </row>
    <row r="407" spans="1:1" ht="15.75" customHeight="1" x14ac:dyDescent="0.2">
      <c r="A407" s="21" t="s">
        <v>481</v>
      </c>
    </row>
    <row r="408" spans="1:1" ht="15.75" customHeight="1" x14ac:dyDescent="0.2">
      <c r="A408" s="21" t="s">
        <v>482</v>
      </c>
    </row>
    <row r="409" spans="1:1" ht="15.75" customHeight="1" x14ac:dyDescent="0.2">
      <c r="A409" s="21" t="s">
        <v>483</v>
      </c>
    </row>
    <row r="410" spans="1:1" ht="15.75" customHeight="1" x14ac:dyDescent="0.2">
      <c r="A410" s="21" t="s">
        <v>484</v>
      </c>
    </row>
    <row r="411" spans="1:1" ht="15.75" customHeight="1" x14ac:dyDescent="0.2">
      <c r="A411" s="21" t="s">
        <v>485</v>
      </c>
    </row>
    <row r="412" spans="1:1" ht="15.75" customHeight="1" x14ac:dyDescent="0.2">
      <c r="A412" s="21" t="s">
        <v>486</v>
      </c>
    </row>
    <row r="413" spans="1:1" ht="15.75" customHeight="1" x14ac:dyDescent="0.2">
      <c r="A413" s="21" t="s">
        <v>487</v>
      </c>
    </row>
    <row r="414" spans="1:1" ht="15.75" customHeight="1" x14ac:dyDescent="0.2">
      <c r="A414" s="21" t="s">
        <v>488</v>
      </c>
    </row>
    <row r="415" spans="1:1" ht="15.75" customHeight="1" x14ac:dyDescent="0.2">
      <c r="A415" s="21" t="s">
        <v>489</v>
      </c>
    </row>
    <row r="416" spans="1:1" ht="15.75" customHeight="1" x14ac:dyDescent="0.2">
      <c r="A416" s="21" t="s">
        <v>490</v>
      </c>
    </row>
    <row r="417" spans="1:3" ht="15.75" customHeight="1" x14ac:dyDescent="0.2">
      <c r="A417" s="21" t="s">
        <v>266</v>
      </c>
    </row>
    <row r="418" spans="1:3" ht="15.75" customHeight="1" x14ac:dyDescent="0.2">
      <c r="A418" s="21" t="s">
        <v>491</v>
      </c>
    </row>
    <row r="419" spans="1:3" ht="15.75" customHeight="1" x14ac:dyDescent="0.2">
      <c r="A419" s="23">
        <v>42100</v>
      </c>
    </row>
    <row r="420" spans="1:3" ht="15.75" customHeight="1" x14ac:dyDescent="0.2">
      <c r="A420" s="21" t="s">
        <v>493</v>
      </c>
    </row>
    <row r="421" spans="1:3" ht="15.75" customHeight="1" x14ac:dyDescent="0.2">
      <c r="A421" s="21" t="s">
        <v>268</v>
      </c>
    </row>
    <row r="422" spans="1:3" ht="15.75" customHeight="1" x14ac:dyDescent="0.2">
      <c r="A422" s="24" t="s">
        <v>494</v>
      </c>
    </row>
    <row r="423" spans="1:3" ht="15.75" customHeight="1" x14ac:dyDescent="0.2">
      <c r="A423" s="21" t="s">
        <v>271</v>
      </c>
    </row>
    <row r="424" spans="1:3" ht="15.75" customHeight="1" x14ac:dyDescent="0.2">
      <c r="A424" s="21" t="s">
        <v>272</v>
      </c>
    </row>
    <row r="425" spans="1:3" ht="15.75" customHeight="1" x14ac:dyDescent="0.2">
      <c r="A425" s="23">
        <v>38891</v>
      </c>
    </row>
    <row r="426" spans="1:3" ht="15.75" customHeight="1" x14ac:dyDescent="0.2">
      <c r="A426" s="21" t="s">
        <v>275</v>
      </c>
    </row>
    <row r="427" spans="1:3" ht="15.75" customHeight="1" x14ac:dyDescent="0.2">
      <c r="A427" s="21">
        <v>259298</v>
      </c>
    </row>
    <row r="428" spans="1:3" ht="15.75" customHeight="1" x14ac:dyDescent="0.2">
      <c r="A428" s="22" t="s">
        <v>495</v>
      </c>
    </row>
    <row r="429" spans="1:3" ht="15.75" customHeight="1" x14ac:dyDescent="0.2">
      <c r="A429" s="25" t="s">
        <v>264</v>
      </c>
      <c r="B429" s="25" t="s">
        <v>389</v>
      </c>
      <c r="C429" s="25" t="s">
        <v>390</v>
      </c>
    </row>
    <row r="430" spans="1:3" ht="15.75" customHeight="1" x14ac:dyDescent="0.2">
      <c r="A430" s="25">
        <v>1</v>
      </c>
      <c r="B430" s="25" t="s">
        <v>438</v>
      </c>
      <c r="C430" s="25" t="s">
        <v>439</v>
      </c>
    </row>
    <row r="431" spans="1:3" ht="15.75" customHeight="1" x14ac:dyDescent="0.2">
      <c r="A431" s="25">
        <v>2</v>
      </c>
      <c r="B431" s="25" t="s">
        <v>440</v>
      </c>
      <c r="C431" s="25" t="s">
        <v>441</v>
      </c>
    </row>
    <row r="432" spans="1:3" ht="15.75" customHeight="1" x14ac:dyDescent="0.2">
      <c r="A432" s="25">
        <v>3</v>
      </c>
      <c r="B432" s="25" t="s">
        <v>438</v>
      </c>
      <c r="C432" s="25" t="s">
        <v>443</v>
      </c>
    </row>
    <row r="433" spans="1:3" ht="15.75" customHeight="1" x14ac:dyDescent="0.2">
      <c r="A433" s="25">
        <v>4</v>
      </c>
      <c r="B433" s="26"/>
      <c r="C433" s="26"/>
    </row>
    <row r="434" spans="1:3" ht="15.75" customHeight="1" x14ac:dyDescent="0.2">
      <c r="A434" s="25">
        <v>5</v>
      </c>
      <c r="B434" s="26"/>
      <c r="C434" s="26"/>
    </row>
    <row r="435" spans="1:3" ht="15.75" customHeight="1" x14ac:dyDescent="0.2">
      <c r="A435" s="3" t="s">
        <v>496</v>
      </c>
    </row>
    <row r="436" spans="1:3" ht="15.75" customHeight="1" x14ac:dyDescent="0.2">
      <c r="A436" s="3" t="s">
        <v>497</v>
      </c>
    </row>
    <row r="437" spans="1:3" ht="15.75" customHeight="1" x14ac:dyDescent="0.2">
      <c r="A437" s="3" t="s">
        <v>498</v>
      </c>
    </row>
    <row r="438" spans="1:3" ht="15.75" customHeight="1" x14ac:dyDescent="0.2">
      <c r="A438" s="3" t="s">
        <v>499</v>
      </c>
    </row>
    <row r="439" spans="1:3" ht="15.75" customHeight="1" x14ac:dyDescent="0.2">
      <c r="A439" s="3" t="s">
        <v>283</v>
      </c>
    </row>
    <row r="440" spans="1:3" ht="15.75" customHeight="1" x14ac:dyDescent="0.2">
      <c r="A440" s="27" t="s">
        <v>500</v>
      </c>
    </row>
    <row r="441" spans="1:3" ht="15.75" customHeight="1" x14ac:dyDescent="0.2">
      <c r="A441" s="3" t="s">
        <v>285</v>
      </c>
    </row>
    <row r="442" spans="1:3" ht="15.75" customHeight="1" x14ac:dyDescent="0.2">
      <c r="A442" s="27" t="s">
        <v>501</v>
      </c>
    </row>
    <row r="443" spans="1:3" ht="15.75" customHeight="1" x14ac:dyDescent="0.2">
      <c r="A443" s="3" t="s">
        <v>286</v>
      </c>
    </row>
    <row r="444" spans="1:3" ht="15.75" customHeight="1" x14ac:dyDescent="0.2">
      <c r="A444" s="27" t="s">
        <v>502</v>
      </c>
    </row>
    <row r="445" spans="1:3" ht="15.75" customHeight="1" x14ac:dyDescent="0.2">
      <c r="A445" s="3" t="s">
        <v>288</v>
      </c>
    </row>
    <row r="446" spans="1:3" ht="15.75" customHeight="1" x14ac:dyDescent="0.2">
      <c r="A446" s="3" t="s">
        <v>290</v>
      </c>
    </row>
    <row r="447" spans="1:3" ht="15.75" customHeight="1" x14ac:dyDescent="0.2">
      <c r="A447" s="2" t="s">
        <v>503</v>
      </c>
    </row>
    <row r="448" spans="1:3" ht="15.75" customHeight="1" x14ac:dyDescent="0.2">
      <c r="A448" s="6"/>
    </row>
    <row r="449" spans="1:1" ht="15.75" customHeight="1" x14ac:dyDescent="0.2">
      <c r="A449" s="3" t="s">
        <v>504</v>
      </c>
    </row>
    <row r="450" spans="1:1" ht="15.75" customHeight="1" x14ac:dyDescent="0.2">
      <c r="A450" s="2" t="s">
        <v>38</v>
      </c>
    </row>
    <row r="451" spans="1:1" ht="15.75" customHeight="1" x14ac:dyDescent="0.2">
      <c r="A451" s="2" t="s">
        <v>505</v>
      </c>
    </row>
    <row r="452" spans="1:1" ht="15.75" customHeight="1" x14ac:dyDescent="0.2">
      <c r="A452" s="2" t="s">
        <v>506</v>
      </c>
    </row>
    <row r="453" spans="1:1" ht="15.75" customHeight="1" x14ac:dyDescent="0.2">
      <c r="A453" s="4"/>
    </row>
    <row r="454" spans="1:1" ht="15.75" customHeight="1" x14ac:dyDescent="0.2">
      <c r="A454" s="2" t="s">
        <v>507</v>
      </c>
    </row>
    <row r="455" spans="1:1" ht="15.75" customHeight="1" x14ac:dyDescent="0.2">
      <c r="A455" s="2" t="s">
        <v>508</v>
      </c>
    </row>
    <row r="456" spans="1:1" ht="15.75" customHeight="1" x14ac:dyDescent="0.2">
      <c r="A456" s="4"/>
    </row>
    <row r="457" spans="1:1" ht="15.75" customHeight="1" x14ac:dyDescent="0.2">
      <c r="A457" s="2" t="s">
        <v>509</v>
      </c>
    </row>
    <row r="458" spans="1:1" ht="15.75" customHeight="1" x14ac:dyDescent="0.2">
      <c r="A458" s="2" t="s">
        <v>510</v>
      </c>
    </row>
    <row r="459" spans="1:1" ht="15.75" customHeight="1" x14ac:dyDescent="0.2">
      <c r="A459" s="4"/>
    </row>
    <row r="460" spans="1:1" ht="15.75" customHeight="1" x14ac:dyDescent="0.2">
      <c r="A460" s="2" t="s">
        <v>511</v>
      </c>
    </row>
    <row r="461" spans="1:1" ht="15.75" customHeight="1" x14ac:dyDescent="0.2">
      <c r="A461" s="2" t="s">
        <v>512</v>
      </c>
    </row>
    <row r="462" spans="1:1" ht="15.75" customHeight="1" x14ac:dyDescent="0.2">
      <c r="A462" s="4"/>
    </row>
    <row r="463" spans="1:1" ht="15.75" customHeight="1" x14ac:dyDescent="0.2">
      <c r="A463" s="2" t="s">
        <v>513</v>
      </c>
    </row>
    <row r="464" spans="1:1" ht="15.75" customHeight="1" x14ac:dyDescent="0.2">
      <c r="A464" s="2" t="s">
        <v>514</v>
      </c>
    </row>
    <row r="465" spans="1:1" ht="15.75" customHeight="1" x14ac:dyDescent="0.2">
      <c r="A465" s="2" t="s">
        <v>515</v>
      </c>
    </row>
    <row r="466" spans="1:1" ht="15.75" customHeight="1" x14ac:dyDescent="0.2">
      <c r="A466" s="2" t="s">
        <v>516</v>
      </c>
    </row>
    <row r="467" spans="1:1" ht="15.75" customHeight="1" x14ac:dyDescent="0.2">
      <c r="A467" s="2" t="s">
        <v>517</v>
      </c>
    </row>
    <row r="468" spans="1:1" ht="15.75" customHeight="1" x14ac:dyDescent="0.2">
      <c r="A468" s="2" t="s">
        <v>518</v>
      </c>
    </row>
    <row r="469" spans="1:1" ht="15.75" customHeight="1" x14ac:dyDescent="0.2">
      <c r="A469" s="2" t="s">
        <v>519</v>
      </c>
    </row>
    <row r="470" spans="1:1" ht="15.75" customHeight="1" x14ac:dyDescent="0.2">
      <c r="A470" s="1" t="s">
        <v>520</v>
      </c>
    </row>
    <row r="471" spans="1:1" ht="15.75" customHeight="1" x14ac:dyDescent="0.2">
      <c r="A471" s="3" t="s">
        <v>521</v>
      </c>
    </row>
    <row r="472" spans="1:1" ht="15.75" customHeight="1" x14ac:dyDescent="0.2">
      <c r="A472" s="2" t="s">
        <v>522</v>
      </c>
    </row>
    <row r="473" spans="1:1" ht="15.75" customHeight="1" x14ac:dyDescent="0.2">
      <c r="A473" s="6"/>
    </row>
    <row r="474" spans="1:1" ht="15.75" customHeight="1" x14ac:dyDescent="0.2">
      <c r="A474" s="3" t="s">
        <v>523</v>
      </c>
    </row>
    <row r="475" spans="1:1" ht="15.75" customHeight="1" x14ac:dyDescent="0.2">
      <c r="A475" s="2" t="s">
        <v>524</v>
      </c>
    </row>
    <row r="476" spans="1:1" ht="15.75" customHeight="1" x14ac:dyDescent="0.2">
      <c r="A476" s="6"/>
    </row>
    <row r="477" spans="1:1" ht="15.75" customHeight="1" x14ac:dyDescent="0.2">
      <c r="A477" s="2" t="s">
        <v>525</v>
      </c>
    </row>
    <row r="478" spans="1:1" ht="15.75" customHeight="1" x14ac:dyDescent="0.2">
      <c r="A478" s="3" t="s">
        <v>526</v>
      </c>
    </row>
    <row r="479" spans="1:1" ht="15.75" customHeight="1" x14ac:dyDescent="0.2">
      <c r="A479" s="2" t="s">
        <v>527</v>
      </c>
    </row>
    <row r="480" spans="1:1" ht="15.75" customHeight="1" x14ac:dyDescent="0.2">
      <c r="A480" s="4"/>
    </row>
    <row r="481" spans="1:1" ht="15.75" customHeight="1" x14ac:dyDescent="0.2">
      <c r="A481" s="2" t="s">
        <v>528</v>
      </c>
    </row>
    <row r="482" spans="1:1" ht="15.75" customHeight="1" x14ac:dyDescent="0.2">
      <c r="A482" s="2" t="s">
        <v>529</v>
      </c>
    </row>
    <row r="483" spans="1:1" ht="15.75" customHeight="1" x14ac:dyDescent="0.2">
      <c r="A483" s="4"/>
    </row>
    <row r="484" spans="1:1" ht="15.75" customHeight="1" x14ac:dyDescent="0.2">
      <c r="A484" s="2" t="s">
        <v>530</v>
      </c>
    </row>
    <row r="485" spans="1:1" ht="15.75" customHeight="1" x14ac:dyDescent="0.2">
      <c r="A485" s="4"/>
    </row>
    <row r="486" spans="1:1" ht="15.75" customHeight="1" x14ac:dyDescent="0.2">
      <c r="A486" s="2" t="s">
        <v>531</v>
      </c>
    </row>
    <row r="487" spans="1:1" ht="15.75" customHeight="1" x14ac:dyDescent="0.2">
      <c r="A487" s="2" t="s">
        <v>532</v>
      </c>
    </row>
    <row r="488" spans="1:1" ht="15.75" customHeight="1" x14ac:dyDescent="0.2">
      <c r="A488" s="4"/>
    </row>
    <row r="489" spans="1:1" ht="15.75" customHeight="1" x14ac:dyDescent="0.2">
      <c r="A489" s="2" t="s">
        <v>533</v>
      </c>
    </row>
    <row r="490" spans="1:1" ht="15.75" customHeight="1" x14ac:dyDescent="0.2">
      <c r="A490" s="4"/>
    </row>
    <row r="491" spans="1:1" ht="15.75" customHeight="1" x14ac:dyDescent="0.2">
      <c r="A491" s="2" t="s">
        <v>534</v>
      </c>
    </row>
    <row r="492" spans="1:1" ht="15.75" customHeight="1" x14ac:dyDescent="0.2">
      <c r="A492" s="4"/>
    </row>
    <row r="493" spans="1:1" ht="15.75" customHeight="1" x14ac:dyDescent="0.2">
      <c r="A493" s="2" t="s">
        <v>535</v>
      </c>
    </row>
    <row r="494" spans="1:1" ht="15.75" customHeight="1" x14ac:dyDescent="0.2">
      <c r="A494" s="4"/>
    </row>
    <row r="495" spans="1:1" ht="15.75" customHeight="1" x14ac:dyDescent="0.2">
      <c r="A495" s="2" t="s">
        <v>536</v>
      </c>
    </row>
    <row r="496" spans="1:1" ht="15.75" customHeight="1" x14ac:dyDescent="0.2">
      <c r="A496" s="4"/>
    </row>
    <row r="497" spans="1:1" ht="15.75" customHeight="1" x14ac:dyDescent="0.2">
      <c r="A497" s="1" t="s">
        <v>537</v>
      </c>
    </row>
    <row r="498" spans="1:1" ht="15.75" customHeight="1" x14ac:dyDescent="0.2">
      <c r="A498" s="11" t="s">
        <v>454</v>
      </c>
    </row>
    <row r="499" spans="1:1" ht="15.75" customHeight="1" x14ac:dyDescent="0.2">
      <c r="A499" s="3" t="s">
        <v>538</v>
      </c>
    </row>
    <row r="500" spans="1:1" ht="15.75" customHeight="1" x14ac:dyDescent="0.2">
      <c r="A500" s="3" t="s">
        <v>539</v>
      </c>
    </row>
    <row r="501" spans="1:1" ht="15.75" customHeight="1" x14ac:dyDescent="0.2">
      <c r="A501" s="4"/>
    </row>
    <row r="502" spans="1:1" ht="15.75" customHeight="1" x14ac:dyDescent="0.2">
      <c r="A502" s="2" t="s">
        <v>540</v>
      </c>
    </row>
    <row r="503" spans="1:1" ht="15.75" customHeight="1" x14ac:dyDescent="0.2">
      <c r="A503" s="3" t="s">
        <v>541</v>
      </c>
    </row>
    <row r="504" spans="1:1" ht="15.75" customHeight="1" x14ac:dyDescent="0.2">
      <c r="A504" s="4"/>
    </row>
    <row r="505" spans="1:1" ht="15.75" customHeight="1" x14ac:dyDescent="0.2">
      <c r="A505" s="1" t="s">
        <v>542</v>
      </c>
    </row>
    <row r="506" spans="1:1" ht="15.75" customHeight="1" x14ac:dyDescent="0.2">
      <c r="A506" s="3" t="s">
        <v>543</v>
      </c>
    </row>
    <row r="507" spans="1:1" ht="15.75" customHeight="1" x14ac:dyDescent="0.2">
      <c r="A507" s="3" t="s">
        <v>544</v>
      </c>
    </row>
    <row r="508" spans="1:1" ht="15.75" customHeight="1" x14ac:dyDescent="0.2">
      <c r="A508" s="4"/>
    </row>
    <row r="509" spans="1:1" ht="15.75" customHeight="1" x14ac:dyDescent="0.2">
      <c r="A509" s="1" t="s">
        <v>545</v>
      </c>
    </row>
    <row r="510" spans="1:1" ht="15.75" customHeight="1" x14ac:dyDescent="0.2">
      <c r="A510" s="3" t="s">
        <v>544</v>
      </c>
    </row>
    <row r="511" spans="1:1" ht="15.75" customHeight="1" x14ac:dyDescent="0.2">
      <c r="A511" s="4"/>
    </row>
    <row r="512" spans="1:1" ht="15.75" customHeight="1" x14ac:dyDescent="0.2">
      <c r="A512" s="1" t="s">
        <v>546</v>
      </c>
    </row>
    <row r="513" spans="1:1" ht="15.75" customHeight="1" x14ac:dyDescent="0.2">
      <c r="A513" s="3" t="s">
        <v>544</v>
      </c>
    </row>
    <row r="514" spans="1:1" ht="15.75" customHeight="1" x14ac:dyDescent="0.2">
      <c r="A514" s="4"/>
    </row>
    <row r="515" spans="1:1" ht="15.75" customHeight="1" x14ac:dyDescent="0.2">
      <c r="A515" s="1" t="s">
        <v>547</v>
      </c>
    </row>
    <row r="516" spans="1:1" ht="15.75" customHeight="1" x14ac:dyDescent="0.2">
      <c r="A516" s="7" t="s">
        <v>548</v>
      </c>
    </row>
    <row r="517" spans="1:1" ht="15.75" customHeight="1" x14ac:dyDescent="0.2">
      <c r="A517" s="3" t="s">
        <v>549</v>
      </c>
    </row>
    <row r="518" spans="1:1" ht="15.75" customHeight="1" x14ac:dyDescent="0.2">
      <c r="A518" s="3" t="s">
        <v>550</v>
      </c>
    </row>
    <row r="519" spans="1:1" ht="15.75" customHeight="1" x14ac:dyDescent="0.2">
      <c r="A519" s="3" t="s">
        <v>551</v>
      </c>
    </row>
    <row r="520" spans="1:1" ht="15.75" customHeight="1" x14ac:dyDescent="0.2">
      <c r="A520" s="28" t="s">
        <v>492</v>
      </c>
    </row>
  </sheetData>
  <hyperlinks>
    <hyperlink ref="A422" r:id="rId1"/>
    <hyperlink ref="A440" r:id="rId2"/>
    <hyperlink ref="A442" r:id="rId3"/>
    <hyperlink ref="A444" r:id="rId4"/>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K222"/>
  <sheetViews>
    <sheetView tabSelected="1" zoomScaleNormal="100" zoomScalePageLayoutView="125" workbookViewId="0">
      <pane ySplit="21" topLeftCell="A22" activePane="bottomLeft" state="frozen"/>
      <selection pane="bottomLeft" activeCell="C142" sqref="C142"/>
    </sheetView>
  </sheetViews>
  <sheetFormatPr defaultColWidth="0" defaultRowHeight="12.75" zeroHeight="1" x14ac:dyDescent="0.2"/>
  <cols>
    <col min="1" max="1" width="7.7109375" style="30" customWidth="1"/>
    <col min="2" max="2" width="9.7109375" style="30" hidden="1" customWidth="1"/>
    <col min="3" max="3" width="56" style="30" customWidth="1"/>
    <col min="4" max="4" width="11.42578125" style="30" customWidth="1"/>
    <col min="5" max="5" width="13.28515625" style="30" customWidth="1"/>
    <col min="6" max="6" width="10.5703125" style="30" customWidth="1"/>
    <col min="7" max="7" width="11.85546875" style="30" customWidth="1"/>
    <col min="8" max="8" width="13.5703125" style="30" customWidth="1"/>
    <col min="9" max="9" width="11" style="30" customWidth="1"/>
    <col min="10" max="10" width="26.7109375" style="30" customWidth="1"/>
    <col min="11" max="11" width="0.42578125" style="30" customWidth="1"/>
    <col min="12" max="16384" width="1.42578125" style="30" hidden="1"/>
  </cols>
  <sheetData>
    <row r="1" spans="1:10" ht="27.95" customHeight="1" x14ac:dyDescent="0.2">
      <c r="A1" s="91" t="s">
        <v>708</v>
      </c>
      <c r="B1" s="92"/>
      <c r="C1" s="92"/>
      <c r="D1" s="92"/>
      <c r="E1" s="92"/>
      <c r="F1" s="92" t="s">
        <v>562</v>
      </c>
      <c r="G1" s="92"/>
      <c r="H1" s="92"/>
      <c r="I1" s="92"/>
      <c r="J1" s="93"/>
    </row>
    <row r="2" spans="1:10" ht="27.95" customHeight="1" x14ac:dyDescent="0.2">
      <c r="A2" s="54"/>
      <c r="B2" s="55"/>
      <c r="C2" s="55" t="s">
        <v>563</v>
      </c>
      <c r="D2" s="55"/>
      <c r="E2" s="55"/>
      <c r="F2" s="55"/>
      <c r="G2" s="55"/>
      <c r="H2" s="55"/>
      <c r="I2" s="55"/>
      <c r="J2" s="56"/>
    </row>
    <row r="3" spans="1:10" ht="36" customHeight="1" x14ac:dyDescent="0.2">
      <c r="A3" s="29"/>
      <c r="B3" s="29"/>
      <c r="C3" s="46"/>
      <c r="D3" s="94" t="s">
        <v>565</v>
      </c>
      <c r="E3" s="95"/>
      <c r="F3" s="96"/>
      <c r="G3" s="97" t="s">
        <v>566</v>
      </c>
      <c r="H3" s="95"/>
      <c r="I3" s="96"/>
      <c r="J3" s="29"/>
    </row>
    <row r="4" spans="1:10" ht="36" customHeight="1" x14ac:dyDescent="0.2">
      <c r="A4" s="29"/>
      <c r="B4" s="29"/>
      <c r="C4" s="46"/>
      <c r="D4" s="86" t="s">
        <v>567</v>
      </c>
      <c r="E4" s="89" t="s">
        <v>564</v>
      </c>
      <c r="F4" s="89" t="s">
        <v>557</v>
      </c>
      <c r="G4" s="86" t="s">
        <v>125</v>
      </c>
      <c r="H4" s="86" t="s">
        <v>564</v>
      </c>
      <c r="I4" s="86" t="s">
        <v>557</v>
      </c>
      <c r="J4" s="29"/>
    </row>
    <row r="5" spans="1:10" ht="15" x14ac:dyDescent="0.2">
      <c r="A5" s="29"/>
      <c r="B5" s="29"/>
      <c r="C5" s="90" t="s">
        <v>561</v>
      </c>
      <c r="D5" s="31"/>
      <c r="E5" s="29"/>
      <c r="F5" s="29"/>
      <c r="G5" s="31"/>
      <c r="H5" s="45">
        <f>IF(G6&lt;&gt;0, H6/G6, 0 )</f>
        <v>0</v>
      </c>
      <c r="I5" s="45">
        <f>IF(G6&lt;&gt;0, I6/G6, 0 )</f>
        <v>0</v>
      </c>
      <c r="J5" s="29"/>
    </row>
    <row r="6" spans="1:10" ht="18" x14ac:dyDescent="0.2">
      <c r="A6" s="32"/>
      <c r="B6" s="33"/>
      <c r="C6" s="57" t="s">
        <v>555</v>
      </c>
      <c r="D6" s="58"/>
      <c r="E6" s="59"/>
      <c r="F6" s="59"/>
      <c r="G6" s="60">
        <f>G22+G36+G49+G62+G75+G88+G101+G114+G127+G140</f>
        <v>0</v>
      </c>
      <c r="H6" s="60">
        <f>H22+H36+H49+H62+H75+H88+H101+H114+H127+H140</f>
        <v>0</v>
      </c>
      <c r="I6" s="60">
        <f>I22+I36+I49+I62+I75+I88+I101+I114+I127+I140</f>
        <v>0</v>
      </c>
      <c r="J6" s="34"/>
    </row>
    <row r="7" spans="1:10" ht="15" hidden="1" x14ac:dyDescent="0.2">
      <c r="A7" s="36"/>
      <c r="B7" s="37"/>
      <c r="C7" s="47" t="s">
        <v>320</v>
      </c>
      <c r="D7" s="50">
        <f>IF(G6&lt;&gt;0, G7/G6, 0)</f>
        <v>0</v>
      </c>
      <c r="E7" s="48"/>
      <c r="F7" s="48"/>
      <c r="G7" s="49" t="e">
        <f>SUM(G8:G20)</f>
        <v>#REF!</v>
      </c>
      <c r="H7" s="49" t="e">
        <f>SUM(H8:H20)</f>
        <v>#REF!</v>
      </c>
      <c r="I7" s="49" t="e">
        <f>SUM(I8:I20)</f>
        <v>#REF!</v>
      </c>
      <c r="J7" s="35"/>
    </row>
    <row r="8" spans="1:10" hidden="1" x14ac:dyDescent="0.2">
      <c r="A8" s="36"/>
      <c r="B8" s="38"/>
      <c r="C8" s="39" t="s">
        <v>49</v>
      </c>
      <c r="D8" s="40"/>
      <c r="E8" s="41"/>
      <c r="F8" s="41"/>
      <c r="G8" s="44">
        <f>G36</f>
        <v>0</v>
      </c>
      <c r="H8" s="44">
        <f t="shared" ref="H8:I8" si="0">H36</f>
        <v>0</v>
      </c>
      <c r="I8" s="44">
        <f t="shared" si="0"/>
        <v>0</v>
      </c>
      <c r="J8" s="42"/>
    </row>
    <row r="9" spans="1:10" hidden="1" x14ac:dyDescent="0.2">
      <c r="A9" s="36"/>
      <c r="B9" s="38"/>
      <c r="C9" s="39" t="str">
        <f>CONCATENATE("Działanie 1 ",(C49))</f>
        <v xml:space="preserve">Działanie 1 Działanie 3:  </v>
      </c>
      <c r="D9" s="39"/>
      <c r="E9" s="39"/>
      <c r="F9" s="39"/>
      <c r="G9" s="43">
        <f>G49</f>
        <v>0</v>
      </c>
      <c r="H9" s="43">
        <f t="shared" ref="H9:I9" si="1">H49</f>
        <v>0</v>
      </c>
      <c r="I9" s="43">
        <f t="shared" si="1"/>
        <v>0</v>
      </c>
      <c r="J9" s="42"/>
    </row>
    <row r="10" spans="1:10" hidden="1" x14ac:dyDescent="0.2">
      <c r="A10" s="36"/>
      <c r="B10" s="38"/>
      <c r="C10" s="39" t="str">
        <f>CONCATENATE("Działanie 2 ",(C62))</f>
        <v xml:space="preserve">Działanie 2 Działanie 4: </v>
      </c>
      <c r="D10" s="40"/>
      <c r="E10" s="41"/>
      <c r="F10" s="41"/>
      <c r="G10" s="43">
        <f>G62</f>
        <v>0</v>
      </c>
      <c r="H10" s="43">
        <f t="shared" ref="H10:I10" si="2">H62</f>
        <v>0</v>
      </c>
      <c r="I10" s="43">
        <f t="shared" si="2"/>
        <v>0</v>
      </c>
      <c r="J10" s="42"/>
    </row>
    <row r="11" spans="1:10" hidden="1" x14ac:dyDescent="0.2">
      <c r="A11" s="36"/>
      <c r="B11" s="38"/>
      <c r="C11" s="39" t="str">
        <f>CONCATENATE("Działanie 3 ",(C75))</f>
        <v xml:space="preserve">Działanie 3 Działanie 5: </v>
      </c>
      <c r="D11" s="40"/>
      <c r="E11" s="41"/>
      <c r="F11" s="41"/>
      <c r="G11" s="43">
        <f>G75</f>
        <v>0</v>
      </c>
      <c r="H11" s="43">
        <f t="shared" ref="H11:I11" si="3">H75</f>
        <v>0</v>
      </c>
      <c r="I11" s="43">
        <f t="shared" si="3"/>
        <v>0</v>
      </c>
      <c r="J11" s="42"/>
    </row>
    <row r="12" spans="1:10" hidden="1" x14ac:dyDescent="0.2">
      <c r="A12" s="36"/>
      <c r="B12" s="38"/>
      <c r="C12" s="39" t="str">
        <f>CONCATENATE("Działanie 4 ",(C88))</f>
        <v xml:space="preserve">Działanie 4 Działanie 6: </v>
      </c>
      <c r="D12" s="40"/>
      <c r="E12" s="41"/>
      <c r="F12" s="41"/>
      <c r="G12" s="43">
        <f>G88</f>
        <v>0</v>
      </c>
      <c r="H12" s="43">
        <f t="shared" ref="H12:I12" si="4">H88</f>
        <v>0</v>
      </c>
      <c r="I12" s="43">
        <f t="shared" si="4"/>
        <v>0</v>
      </c>
      <c r="J12" s="42"/>
    </row>
    <row r="13" spans="1:10" hidden="1" x14ac:dyDescent="0.2">
      <c r="A13" s="36"/>
      <c r="B13" s="38"/>
      <c r="C13" s="39" t="str">
        <f>CONCATENATE("Działanie 5 ",(C101))</f>
        <v xml:space="preserve">Działanie 5 Działanie 7: </v>
      </c>
      <c r="D13" s="40"/>
      <c r="E13" s="41"/>
      <c r="F13" s="41"/>
      <c r="G13" s="43">
        <f>G101</f>
        <v>0</v>
      </c>
      <c r="H13" s="43">
        <f t="shared" ref="H13:I13" si="5">H101</f>
        <v>0</v>
      </c>
      <c r="I13" s="43">
        <f t="shared" si="5"/>
        <v>0</v>
      </c>
      <c r="J13" s="42"/>
    </row>
    <row r="14" spans="1:10" hidden="1" x14ac:dyDescent="0.2">
      <c r="A14" s="36"/>
      <c r="B14" s="38"/>
      <c r="C14" s="39" t="str">
        <f>CONCATENATE("Działanie 6 ",(C114))</f>
        <v xml:space="preserve">Działanie 6 Działanie 8: </v>
      </c>
      <c r="D14" s="40"/>
      <c r="E14" s="41"/>
      <c r="F14" s="41"/>
      <c r="G14" s="43">
        <f>G114</f>
        <v>0</v>
      </c>
      <c r="H14" s="43">
        <f t="shared" ref="H14:I14" si="6">H114</f>
        <v>0</v>
      </c>
      <c r="I14" s="43">
        <f t="shared" si="6"/>
        <v>0</v>
      </c>
      <c r="J14" s="42"/>
    </row>
    <row r="15" spans="1:10" hidden="1" x14ac:dyDescent="0.2">
      <c r="A15" s="36"/>
      <c r="B15" s="38"/>
      <c r="C15" s="39" t="str">
        <f>CONCATENATE("Działanie 7 ",(C127))</f>
        <v xml:space="preserve">Działanie 7 Działanie 9: </v>
      </c>
      <c r="D15" s="40"/>
      <c r="E15" s="41"/>
      <c r="F15" s="41"/>
      <c r="G15" s="43">
        <f>G127</f>
        <v>0</v>
      </c>
      <c r="H15" s="43">
        <f t="shared" ref="H15:I15" si="7">H127</f>
        <v>0</v>
      </c>
      <c r="I15" s="43">
        <f t="shared" si="7"/>
        <v>0</v>
      </c>
      <c r="J15" s="42"/>
    </row>
    <row r="16" spans="1:10" hidden="1" x14ac:dyDescent="0.2">
      <c r="A16" s="36"/>
      <c r="B16" s="38"/>
      <c r="C16" s="39" t="str">
        <f>CONCATENATE("Działanie 8 ",(C140))</f>
        <v xml:space="preserve">Działanie 8 Działanie 10: </v>
      </c>
      <c r="D16" s="40"/>
      <c r="E16" s="41"/>
      <c r="F16" s="41"/>
      <c r="G16" s="43">
        <f>G140</f>
        <v>0</v>
      </c>
      <c r="H16" s="43">
        <f t="shared" ref="H16:I16" si="8">H140</f>
        <v>0</v>
      </c>
      <c r="I16" s="43">
        <f t="shared" si="8"/>
        <v>0</v>
      </c>
      <c r="J16" s="42"/>
    </row>
    <row r="17" spans="1:11" hidden="1" x14ac:dyDescent="0.2">
      <c r="A17" s="36"/>
      <c r="B17" s="38"/>
      <c r="C17" s="39" t="e">
        <f>CONCATENATE("Działanie 9 ",(#REF!))</f>
        <v>#REF!</v>
      </c>
      <c r="D17" s="40"/>
      <c r="E17" s="41"/>
      <c r="F17" s="41"/>
      <c r="G17" s="43" t="e">
        <f>#REF!</f>
        <v>#REF!</v>
      </c>
      <c r="H17" s="43" t="e">
        <f>#REF!</f>
        <v>#REF!</v>
      </c>
      <c r="I17" s="43" t="e">
        <f>#REF!</f>
        <v>#REF!</v>
      </c>
      <c r="J17" s="42"/>
    </row>
    <row r="18" spans="1:11" hidden="1" x14ac:dyDescent="0.2">
      <c r="A18" s="36"/>
      <c r="B18" s="38"/>
      <c r="C18" s="39" t="e">
        <f>CONCATENATE("Działanie 10 ",(#REF!))</f>
        <v>#REF!</v>
      </c>
      <c r="D18" s="40"/>
      <c r="E18" s="41"/>
      <c r="F18" s="41"/>
      <c r="G18" s="43" t="e">
        <f>#REF!</f>
        <v>#REF!</v>
      </c>
      <c r="H18" s="43" t="e">
        <f>#REF!</f>
        <v>#REF!</v>
      </c>
      <c r="I18" s="43" t="e">
        <f>#REF!</f>
        <v>#REF!</v>
      </c>
      <c r="J18" s="42"/>
    </row>
    <row r="19" spans="1:11" hidden="1" x14ac:dyDescent="0.2">
      <c r="A19" s="36"/>
      <c r="B19" s="38"/>
      <c r="C19" s="39" t="e">
        <f>CONCATENATE("Działanie 11 ",(#REF!))</f>
        <v>#REF!</v>
      </c>
      <c r="D19" s="40"/>
      <c r="E19" s="41"/>
      <c r="F19" s="41"/>
      <c r="G19" s="43" t="e">
        <f>#REF!</f>
        <v>#REF!</v>
      </c>
      <c r="H19" s="43" t="e">
        <f>#REF!</f>
        <v>#REF!</v>
      </c>
      <c r="I19" s="43" t="e">
        <f>#REF!</f>
        <v>#REF!</v>
      </c>
      <c r="J19" s="42"/>
    </row>
    <row r="20" spans="1:11" hidden="1" x14ac:dyDescent="0.2">
      <c r="A20" s="36"/>
      <c r="B20" s="38"/>
      <c r="C20" s="39" t="e">
        <f>CONCATENATE("Działanie 12 ",(#REF!))</f>
        <v>#REF!</v>
      </c>
      <c r="D20" s="40"/>
      <c r="E20" s="41"/>
      <c r="F20" s="41"/>
      <c r="G20" s="43" t="e">
        <f>#REF!</f>
        <v>#REF!</v>
      </c>
      <c r="H20" s="43" t="e">
        <f>#REF!</f>
        <v>#REF!</v>
      </c>
      <c r="I20" s="43" t="e">
        <f>#REF!</f>
        <v>#REF!</v>
      </c>
      <c r="J20" s="42"/>
    </row>
    <row r="21" spans="1:11" ht="17.25" hidden="1" customHeight="1" x14ac:dyDescent="0.2">
      <c r="A21" s="29"/>
      <c r="B21" s="29"/>
      <c r="C21" s="29" t="s">
        <v>116</v>
      </c>
      <c r="D21" s="31" t="s">
        <v>552</v>
      </c>
      <c r="E21" s="29" t="s">
        <v>269</v>
      </c>
      <c r="F21" s="29" t="s">
        <v>553</v>
      </c>
      <c r="G21" s="31" t="s">
        <v>125</v>
      </c>
      <c r="H21" s="31" t="s">
        <v>558</v>
      </c>
      <c r="I21" s="31" t="s">
        <v>557</v>
      </c>
      <c r="J21" s="29" t="s">
        <v>559</v>
      </c>
    </row>
    <row r="22" spans="1:11" s="51" customFormat="1" x14ac:dyDescent="0.2">
      <c r="A22" s="82" t="s">
        <v>569</v>
      </c>
      <c r="B22" s="61"/>
      <c r="C22" s="61" t="s">
        <v>568</v>
      </c>
      <c r="D22" s="62"/>
      <c r="E22" s="61"/>
      <c r="F22" s="61"/>
      <c r="G22" s="63">
        <f>SUM(G23:G35)</f>
        <v>0</v>
      </c>
      <c r="H22" s="63">
        <f t="shared" ref="H22:I22" si="9">SUM(H23:H35)</f>
        <v>0</v>
      </c>
      <c r="I22" s="63">
        <f t="shared" si="9"/>
        <v>0</v>
      </c>
      <c r="J22" s="64"/>
      <c r="K22" s="51" t="s">
        <v>316</v>
      </c>
    </row>
    <row r="23" spans="1:11" s="51" customFormat="1" ht="12" customHeight="1" x14ac:dyDescent="0.2">
      <c r="A23" s="81" t="s">
        <v>570</v>
      </c>
      <c r="B23" s="71" t="str">
        <f t="shared" ref="B23:B24" si="10">CONCATENATE(A23," ",C23)</f>
        <v xml:space="preserve">D1/01 </v>
      </c>
      <c r="C23" s="72"/>
      <c r="D23" s="73"/>
      <c r="E23" s="72"/>
      <c r="F23" s="74"/>
      <c r="G23" s="87"/>
      <c r="H23" s="87"/>
      <c r="I23" s="75"/>
      <c r="J23" s="72"/>
      <c r="K23" s="51" t="s">
        <v>316</v>
      </c>
    </row>
    <row r="24" spans="1:11" s="51" customFormat="1" ht="12" customHeight="1" x14ac:dyDescent="0.2">
      <c r="A24" s="81" t="s">
        <v>571</v>
      </c>
      <c r="B24" s="71" t="str">
        <f t="shared" si="10"/>
        <v xml:space="preserve">D1/02 </v>
      </c>
      <c r="C24" s="72"/>
      <c r="D24" s="73"/>
      <c r="E24" s="72"/>
      <c r="F24" s="74"/>
      <c r="G24" s="87"/>
      <c r="H24" s="87"/>
      <c r="I24" s="75"/>
      <c r="J24" s="72"/>
      <c r="K24" s="51" t="s">
        <v>316</v>
      </c>
    </row>
    <row r="25" spans="1:11" s="51" customFormat="1" ht="12" customHeight="1" x14ac:dyDescent="0.2">
      <c r="A25" s="81" t="s">
        <v>572</v>
      </c>
      <c r="B25" s="71" t="str">
        <f>CONCATENATE(A25," ",C25)</f>
        <v xml:space="preserve">D1/03 </v>
      </c>
      <c r="C25" s="72"/>
      <c r="D25" s="73"/>
      <c r="E25" s="72"/>
      <c r="F25" s="74"/>
      <c r="G25" s="87"/>
      <c r="H25" s="87"/>
      <c r="I25" s="75"/>
      <c r="J25" s="72"/>
      <c r="K25" s="51" t="s">
        <v>316</v>
      </c>
    </row>
    <row r="26" spans="1:11" s="51" customFormat="1" ht="12.75" customHeight="1" x14ac:dyDescent="0.2">
      <c r="A26" s="81" t="s">
        <v>573</v>
      </c>
      <c r="B26" s="71" t="str">
        <f>CONCATENATE(A26," ",C26)</f>
        <v xml:space="preserve">D1/04 </v>
      </c>
      <c r="C26" s="72"/>
      <c r="D26" s="73"/>
      <c r="E26" s="72"/>
      <c r="F26" s="74"/>
      <c r="G26" s="87"/>
      <c r="H26" s="87"/>
      <c r="I26" s="75"/>
      <c r="J26" s="72"/>
      <c r="K26" s="51" t="s">
        <v>316</v>
      </c>
    </row>
    <row r="27" spans="1:11" s="51" customFormat="1" ht="12" customHeight="1" x14ac:dyDescent="0.2">
      <c r="A27" s="81" t="s">
        <v>574</v>
      </c>
      <c r="B27" s="71" t="str">
        <f t="shared" ref="B27:B35" si="11">CONCATENATE(A27," ",C27)</f>
        <v xml:space="preserve">D1/05 </v>
      </c>
      <c r="C27" s="72"/>
      <c r="D27" s="73"/>
      <c r="E27" s="72"/>
      <c r="F27" s="74"/>
      <c r="G27" s="87"/>
      <c r="H27" s="87"/>
      <c r="I27" s="75"/>
      <c r="J27" s="72"/>
      <c r="K27" s="51" t="s">
        <v>316</v>
      </c>
    </row>
    <row r="28" spans="1:11" s="51" customFormat="1" ht="12.75" customHeight="1" x14ac:dyDescent="0.2">
      <c r="A28" s="81" t="s">
        <v>575</v>
      </c>
      <c r="B28" s="71" t="str">
        <f t="shared" si="11"/>
        <v xml:space="preserve">D1/06 </v>
      </c>
      <c r="C28" s="72"/>
      <c r="D28" s="73"/>
      <c r="E28" s="72"/>
      <c r="F28" s="74"/>
      <c r="G28" s="87"/>
      <c r="H28" s="87"/>
      <c r="I28" s="75"/>
      <c r="J28" s="72"/>
      <c r="K28" s="51" t="s">
        <v>316</v>
      </c>
    </row>
    <row r="29" spans="1:11" s="51" customFormat="1" ht="13.5" customHeight="1" x14ac:dyDescent="0.2">
      <c r="A29" s="81" t="s">
        <v>576</v>
      </c>
      <c r="B29" s="71" t="str">
        <f t="shared" si="11"/>
        <v xml:space="preserve">D1/07 </v>
      </c>
      <c r="C29" s="72"/>
      <c r="D29" s="73"/>
      <c r="E29" s="72"/>
      <c r="F29" s="74"/>
      <c r="G29" s="87"/>
      <c r="H29" s="87"/>
      <c r="I29" s="75"/>
      <c r="J29" s="72"/>
      <c r="K29" s="51" t="s">
        <v>316</v>
      </c>
    </row>
    <row r="30" spans="1:11" s="51" customFormat="1" x14ac:dyDescent="0.2">
      <c r="A30" s="81" t="s">
        <v>577</v>
      </c>
      <c r="B30" s="71"/>
      <c r="C30" s="72"/>
      <c r="D30" s="73"/>
      <c r="E30" s="72"/>
      <c r="F30" s="74"/>
      <c r="G30" s="87"/>
      <c r="H30" s="87"/>
      <c r="I30" s="75"/>
      <c r="J30" s="72"/>
      <c r="K30" s="51" t="s">
        <v>316</v>
      </c>
    </row>
    <row r="31" spans="1:11" s="51" customFormat="1" x14ac:dyDescent="0.2">
      <c r="A31" s="81" t="s">
        <v>578</v>
      </c>
      <c r="B31" s="71"/>
      <c r="C31" s="72"/>
      <c r="D31" s="73"/>
      <c r="E31" s="72"/>
      <c r="F31" s="74"/>
      <c r="G31" s="87"/>
      <c r="H31" s="87"/>
      <c r="I31" s="75"/>
      <c r="J31" s="72"/>
      <c r="K31" s="51" t="s">
        <v>316</v>
      </c>
    </row>
    <row r="32" spans="1:11" s="51" customFormat="1" x14ac:dyDescent="0.2">
      <c r="A32" s="81" t="s">
        <v>579</v>
      </c>
      <c r="B32" s="71"/>
      <c r="C32" s="72"/>
      <c r="D32" s="73"/>
      <c r="E32" s="72"/>
      <c r="F32" s="74"/>
      <c r="G32" s="87"/>
      <c r="H32" s="87"/>
      <c r="I32" s="75"/>
      <c r="J32" s="72"/>
      <c r="K32" s="51" t="s">
        <v>316</v>
      </c>
    </row>
    <row r="33" spans="1:11" s="51" customFormat="1" x14ac:dyDescent="0.2">
      <c r="A33" s="81" t="s">
        <v>580</v>
      </c>
      <c r="B33" s="71"/>
      <c r="C33" s="72"/>
      <c r="D33" s="73"/>
      <c r="E33" s="83"/>
      <c r="F33" s="84"/>
      <c r="G33" s="87"/>
      <c r="H33" s="87"/>
      <c r="I33" s="85"/>
      <c r="J33" s="72"/>
    </row>
    <row r="34" spans="1:11" s="51" customFormat="1" x14ac:dyDescent="0.2">
      <c r="A34" s="81" t="s">
        <v>581</v>
      </c>
      <c r="B34" s="71"/>
      <c r="C34" s="72"/>
      <c r="D34" s="76"/>
      <c r="E34" s="77"/>
      <c r="F34" s="77"/>
      <c r="G34" s="87"/>
      <c r="H34" s="87"/>
      <c r="I34" s="78"/>
      <c r="J34" s="72"/>
      <c r="K34" s="51" t="s">
        <v>316</v>
      </c>
    </row>
    <row r="35" spans="1:11" s="51" customFormat="1" ht="14.25" customHeight="1" x14ac:dyDescent="0.2">
      <c r="A35" s="70"/>
      <c r="B35" s="71" t="str">
        <f t="shared" si="11"/>
        <v xml:space="preserve"> UWAGA: Nie dodawaj wierszy, kolumn, nie zmieniaj formuł! </v>
      </c>
      <c r="C35" s="79" t="s">
        <v>560</v>
      </c>
      <c r="D35" s="76"/>
      <c r="E35" s="77"/>
      <c r="F35" s="77"/>
      <c r="G35" s="87"/>
      <c r="H35" s="87"/>
      <c r="I35" s="78"/>
      <c r="J35" s="72" t="s">
        <v>316</v>
      </c>
      <c r="K35" s="51" t="s">
        <v>316</v>
      </c>
    </row>
    <row r="36" spans="1:11" s="51" customFormat="1" ht="13.5" customHeight="1" x14ac:dyDescent="0.2">
      <c r="A36" s="82" t="s">
        <v>583</v>
      </c>
      <c r="B36" s="65"/>
      <c r="C36" s="61" t="s">
        <v>582</v>
      </c>
      <c r="D36" s="66"/>
      <c r="E36" s="64" t="s">
        <v>316</v>
      </c>
      <c r="F36" s="64"/>
      <c r="G36" s="63">
        <f>SUM(G37:G48)</f>
        <v>0</v>
      </c>
      <c r="H36" s="63">
        <f t="shared" ref="H36:I36" si="12">SUM(H37:H48)</f>
        <v>0</v>
      </c>
      <c r="I36" s="63">
        <f t="shared" si="12"/>
        <v>0</v>
      </c>
      <c r="J36" s="64"/>
      <c r="K36" s="51" t="s">
        <v>556</v>
      </c>
    </row>
    <row r="37" spans="1:11" s="51" customFormat="1" x14ac:dyDescent="0.2">
      <c r="A37" s="80" t="s">
        <v>584</v>
      </c>
      <c r="B37" s="71"/>
      <c r="C37" s="72"/>
      <c r="D37" s="73"/>
      <c r="E37" s="72"/>
      <c r="F37" s="74"/>
      <c r="G37" s="87"/>
      <c r="H37" s="87"/>
      <c r="I37" s="75"/>
      <c r="J37" s="72" t="s">
        <v>316</v>
      </c>
      <c r="K37" s="51" t="s">
        <v>316</v>
      </c>
    </row>
    <row r="38" spans="1:11" s="51" customFormat="1" ht="13.5" customHeight="1" x14ac:dyDescent="0.2">
      <c r="A38" s="80" t="s">
        <v>585</v>
      </c>
      <c r="B38" s="71"/>
      <c r="C38" s="72"/>
      <c r="D38" s="73"/>
      <c r="E38" s="72"/>
      <c r="F38" s="74"/>
      <c r="G38" s="87"/>
      <c r="H38" s="87"/>
      <c r="I38" s="75"/>
      <c r="J38" s="72" t="s">
        <v>316</v>
      </c>
      <c r="K38" s="51" t="s">
        <v>316</v>
      </c>
    </row>
    <row r="39" spans="1:11" s="51" customFormat="1" ht="15" customHeight="1" x14ac:dyDescent="0.2">
      <c r="A39" s="80" t="s">
        <v>586</v>
      </c>
      <c r="B39" s="71"/>
      <c r="C39" s="72"/>
      <c r="D39" s="73"/>
      <c r="E39" s="72"/>
      <c r="F39" s="74"/>
      <c r="G39" s="87"/>
      <c r="H39" s="87"/>
      <c r="I39" s="75"/>
      <c r="J39" s="72" t="s">
        <v>316</v>
      </c>
      <c r="K39" s="51" t="s">
        <v>316</v>
      </c>
    </row>
    <row r="40" spans="1:11" s="51" customFormat="1" ht="15" customHeight="1" x14ac:dyDescent="0.2">
      <c r="A40" s="80" t="s">
        <v>587</v>
      </c>
      <c r="B40" s="71"/>
      <c r="C40" s="72"/>
      <c r="D40" s="73"/>
      <c r="E40" s="72"/>
      <c r="F40" s="74"/>
      <c r="G40" s="87"/>
      <c r="H40" s="87"/>
      <c r="I40" s="75"/>
      <c r="J40" s="72" t="s">
        <v>316</v>
      </c>
      <c r="K40" s="51" t="s">
        <v>316</v>
      </c>
    </row>
    <row r="41" spans="1:11" s="51" customFormat="1" ht="15" customHeight="1" x14ac:dyDescent="0.2">
      <c r="A41" s="80" t="s">
        <v>588</v>
      </c>
      <c r="B41" s="71"/>
      <c r="C41" s="72"/>
      <c r="D41" s="73"/>
      <c r="E41" s="72"/>
      <c r="F41" s="74"/>
      <c r="G41" s="87"/>
      <c r="H41" s="87"/>
      <c r="I41" s="75"/>
      <c r="J41" s="72" t="s">
        <v>316</v>
      </c>
      <c r="K41" s="51" t="s">
        <v>316</v>
      </c>
    </row>
    <row r="42" spans="1:11" s="51" customFormat="1" ht="14.25" customHeight="1" x14ac:dyDescent="0.2">
      <c r="A42" s="80" t="s">
        <v>589</v>
      </c>
      <c r="B42" s="71"/>
      <c r="C42" s="72"/>
      <c r="D42" s="73"/>
      <c r="E42" s="72"/>
      <c r="F42" s="74"/>
      <c r="G42" s="87"/>
      <c r="H42" s="87"/>
      <c r="I42" s="75"/>
      <c r="J42" s="72" t="s">
        <v>556</v>
      </c>
      <c r="K42" s="51" t="s">
        <v>316</v>
      </c>
    </row>
    <row r="43" spans="1:11" s="51" customFormat="1" x14ac:dyDescent="0.2">
      <c r="A43" s="80" t="s">
        <v>590</v>
      </c>
      <c r="B43" s="71"/>
      <c r="C43" s="72"/>
      <c r="D43" s="73"/>
      <c r="E43" s="72"/>
      <c r="F43" s="74"/>
      <c r="G43" s="87"/>
      <c r="H43" s="87"/>
      <c r="I43" s="75"/>
      <c r="J43" s="72" t="s">
        <v>316</v>
      </c>
      <c r="K43" s="51" t="s">
        <v>316</v>
      </c>
    </row>
    <row r="44" spans="1:11" s="51" customFormat="1" x14ac:dyDescent="0.2">
      <c r="A44" s="80" t="s">
        <v>591</v>
      </c>
      <c r="B44" s="71"/>
      <c r="C44" s="72"/>
      <c r="D44" s="73"/>
      <c r="E44" s="72"/>
      <c r="F44" s="74"/>
      <c r="G44" s="87"/>
      <c r="H44" s="87"/>
      <c r="I44" s="75"/>
      <c r="J44" s="72"/>
      <c r="K44" s="51" t="s">
        <v>316</v>
      </c>
    </row>
    <row r="45" spans="1:11" s="51" customFormat="1" x14ac:dyDescent="0.2">
      <c r="A45" s="80" t="s">
        <v>592</v>
      </c>
      <c r="B45" s="71"/>
      <c r="C45" s="72"/>
      <c r="D45" s="73"/>
      <c r="E45" s="72"/>
      <c r="F45" s="74"/>
      <c r="G45" s="87"/>
      <c r="H45" s="87"/>
      <c r="I45" s="75"/>
      <c r="J45" s="72" t="s">
        <v>316</v>
      </c>
      <c r="K45" s="51" t="s">
        <v>316</v>
      </c>
    </row>
    <row r="46" spans="1:11" s="51" customFormat="1" x14ac:dyDescent="0.2">
      <c r="A46" s="80" t="s">
        <v>593</v>
      </c>
      <c r="B46" s="71"/>
      <c r="C46" s="72"/>
      <c r="D46" s="73"/>
      <c r="E46" s="72"/>
      <c r="F46" s="74"/>
      <c r="G46" s="87"/>
      <c r="H46" s="87"/>
      <c r="I46" s="75"/>
      <c r="J46" s="72" t="s">
        <v>316</v>
      </c>
      <c r="K46" s="51" t="s">
        <v>316</v>
      </c>
    </row>
    <row r="47" spans="1:11" s="51" customFormat="1" x14ac:dyDescent="0.2">
      <c r="A47" s="80" t="s">
        <v>594</v>
      </c>
      <c r="B47" s="71"/>
      <c r="C47" s="72"/>
      <c r="D47" s="73"/>
      <c r="E47" s="72"/>
      <c r="F47" s="74"/>
      <c r="G47" s="87"/>
      <c r="H47" s="87"/>
      <c r="I47" s="75"/>
      <c r="J47" s="72" t="s">
        <v>316</v>
      </c>
      <c r="K47" s="51" t="s">
        <v>316</v>
      </c>
    </row>
    <row r="48" spans="1:11" s="51" customFormat="1" ht="14.25" customHeight="1" x14ac:dyDescent="0.2">
      <c r="A48" s="80" t="s">
        <v>595</v>
      </c>
      <c r="B48" s="71"/>
      <c r="C48" s="72"/>
      <c r="D48" s="73"/>
      <c r="E48" s="72"/>
      <c r="F48" s="74"/>
      <c r="G48" s="87"/>
      <c r="H48" s="87"/>
      <c r="I48" s="75"/>
      <c r="J48" s="72" t="s">
        <v>316</v>
      </c>
      <c r="K48" s="51" t="s">
        <v>316</v>
      </c>
    </row>
    <row r="49" spans="1:11" s="51" customFormat="1" x14ac:dyDescent="0.2">
      <c r="A49" s="82" t="s">
        <v>596</v>
      </c>
      <c r="B49" s="65"/>
      <c r="C49" s="67" t="s">
        <v>597</v>
      </c>
      <c r="D49" s="68"/>
      <c r="E49" s="69"/>
      <c r="F49" s="69"/>
      <c r="G49" s="63">
        <f>SUM(G50:G61)</f>
        <v>0</v>
      </c>
      <c r="H49" s="63">
        <f t="shared" ref="H49:I49" si="13">SUM(H50:H61)</f>
        <v>0</v>
      </c>
      <c r="I49" s="63">
        <f t="shared" si="13"/>
        <v>0</v>
      </c>
      <c r="J49" s="64"/>
    </row>
    <row r="50" spans="1:11" s="51" customFormat="1" ht="14.25" customHeight="1" x14ac:dyDescent="0.2">
      <c r="A50" s="80" t="s">
        <v>598</v>
      </c>
      <c r="B50" s="71"/>
      <c r="C50" s="72"/>
      <c r="D50" s="73"/>
      <c r="E50" s="72"/>
      <c r="F50" s="74"/>
      <c r="G50" s="87"/>
      <c r="H50" s="87"/>
      <c r="I50" s="75"/>
      <c r="J50" s="72" t="s">
        <v>316</v>
      </c>
      <c r="K50" s="51" t="s">
        <v>316</v>
      </c>
    </row>
    <row r="51" spans="1:11" s="51" customFormat="1" ht="14.25" customHeight="1" x14ac:dyDescent="0.2">
      <c r="A51" s="80" t="s">
        <v>599</v>
      </c>
      <c r="B51" s="71"/>
      <c r="C51" s="72"/>
      <c r="D51" s="73"/>
      <c r="E51" s="72"/>
      <c r="F51" s="74"/>
      <c r="G51" s="87"/>
      <c r="H51" s="87"/>
      <c r="I51" s="75"/>
      <c r="J51" s="72" t="s">
        <v>316</v>
      </c>
      <c r="K51" s="51" t="s">
        <v>316</v>
      </c>
    </row>
    <row r="52" spans="1:11" s="51" customFormat="1" ht="13.5" customHeight="1" x14ac:dyDescent="0.2">
      <c r="A52" s="80" t="s">
        <v>600</v>
      </c>
      <c r="B52" s="71"/>
      <c r="C52" s="72"/>
      <c r="D52" s="73"/>
      <c r="E52" s="72"/>
      <c r="F52" s="74"/>
      <c r="G52" s="87"/>
      <c r="H52" s="87"/>
      <c r="I52" s="75"/>
      <c r="J52" s="72" t="s">
        <v>316</v>
      </c>
      <c r="K52" s="51" t="s">
        <v>316</v>
      </c>
    </row>
    <row r="53" spans="1:11" s="51" customFormat="1" ht="13.5" customHeight="1" x14ac:dyDescent="0.2">
      <c r="A53" s="80" t="s">
        <v>601</v>
      </c>
      <c r="B53" s="71"/>
      <c r="C53" s="72"/>
      <c r="D53" s="73"/>
      <c r="E53" s="72"/>
      <c r="F53" s="74"/>
      <c r="G53" s="87"/>
      <c r="H53" s="87"/>
      <c r="I53" s="75"/>
      <c r="J53" s="72" t="s">
        <v>316</v>
      </c>
      <c r="K53" s="51" t="s">
        <v>316</v>
      </c>
    </row>
    <row r="54" spans="1:11" s="51" customFormat="1" ht="13.5" customHeight="1" x14ac:dyDescent="0.2">
      <c r="A54" s="80" t="s">
        <v>602</v>
      </c>
      <c r="B54" s="71"/>
      <c r="C54" s="72"/>
      <c r="D54" s="73"/>
      <c r="E54" s="79"/>
      <c r="F54" s="74"/>
      <c r="G54" s="87"/>
      <c r="H54" s="87"/>
      <c r="I54" s="75"/>
      <c r="J54" s="72" t="s">
        <v>316</v>
      </c>
      <c r="K54" s="51" t="s">
        <v>316</v>
      </c>
    </row>
    <row r="55" spans="1:11" s="51" customFormat="1" x14ac:dyDescent="0.2">
      <c r="A55" s="80" t="s">
        <v>603</v>
      </c>
      <c r="B55" s="71"/>
      <c r="C55" s="72"/>
      <c r="D55" s="73"/>
      <c r="E55" s="72"/>
      <c r="F55" s="74"/>
      <c r="G55" s="87"/>
      <c r="H55" s="87"/>
      <c r="I55" s="75"/>
      <c r="J55" s="72" t="s">
        <v>556</v>
      </c>
      <c r="K55" s="51" t="s">
        <v>316</v>
      </c>
    </row>
    <row r="56" spans="1:11" s="51" customFormat="1" x14ac:dyDescent="0.2">
      <c r="A56" s="80" t="s">
        <v>604</v>
      </c>
      <c r="B56" s="71"/>
      <c r="C56" s="72"/>
      <c r="D56" s="73"/>
      <c r="E56" s="72"/>
      <c r="F56" s="74"/>
      <c r="G56" s="87"/>
      <c r="H56" s="87"/>
      <c r="I56" s="75"/>
      <c r="J56" s="72" t="s">
        <v>316</v>
      </c>
      <c r="K56" s="51" t="s">
        <v>316</v>
      </c>
    </row>
    <row r="57" spans="1:11" s="51" customFormat="1" x14ac:dyDescent="0.2">
      <c r="A57" s="80" t="s">
        <v>605</v>
      </c>
      <c r="B57" s="71"/>
      <c r="C57" s="72"/>
      <c r="D57" s="73"/>
      <c r="E57" s="72"/>
      <c r="F57" s="74"/>
      <c r="G57" s="87"/>
      <c r="H57" s="87"/>
      <c r="I57" s="75"/>
      <c r="J57" s="72"/>
      <c r="K57" s="51" t="s">
        <v>316</v>
      </c>
    </row>
    <row r="58" spans="1:11" s="51" customFormat="1" x14ac:dyDescent="0.2">
      <c r="A58" s="80" t="s">
        <v>606</v>
      </c>
      <c r="B58" s="71"/>
      <c r="C58" s="79"/>
      <c r="D58" s="73"/>
      <c r="E58" s="72"/>
      <c r="F58" s="74"/>
      <c r="G58" s="87"/>
      <c r="H58" s="87"/>
      <c r="I58" s="75"/>
      <c r="J58" s="72" t="s">
        <v>316</v>
      </c>
      <c r="K58" s="51" t="s">
        <v>316</v>
      </c>
    </row>
    <row r="59" spans="1:11" s="51" customFormat="1" x14ac:dyDescent="0.2">
      <c r="A59" s="80" t="s">
        <v>607</v>
      </c>
      <c r="B59" s="71"/>
      <c r="C59" s="72"/>
      <c r="D59" s="73"/>
      <c r="E59" s="72"/>
      <c r="F59" s="74"/>
      <c r="G59" s="87"/>
      <c r="H59" s="87"/>
      <c r="I59" s="75"/>
      <c r="J59" s="72" t="s">
        <v>316</v>
      </c>
      <c r="K59" s="51" t="s">
        <v>316</v>
      </c>
    </row>
    <row r="60" spans="1:11" s="51" customFormat="1" x14ac:dyDescent="0.2">
      <c r="A60" s="80" t="s">
        <v>608</v>
      </c>
      <c r="B60" s="71"/>
      <c r="C60" s="72"/>
      <c r="D60" s="73"/>
      <c r="E60" s="72"/>
      <c r="F60" s="74"/>
      <c r="G60" s="87"/>
      <c r="H60" s="87"/>
      <c r="I60" s="75"/>
      <c r="J60" s="72" t="s">
        <v>316</v>
      </c>
      <c r="K60" s="51" t="s">
        <v>316</v>
      </c>
    </row>
    <row r="61" spans="1:11" s="51" customFormat="1" x14ac:dyDescent="0.2">
      <c r="A61" s="80" t="s">
        <v>609</v>
      </c>
      <c r="B61" s="71"/>
      <c r="C61" s="72"/>
      <c r="D61" s="73"/>
      <c r="E61" s="72"/>
      <c r="F61" s="74"/>
      <c r="G61" s="87"/>
      <c r="H61" s="87"/>
      <c r="I61" s="75"/>
      <c r="J61" s="72" t="s">
        <v>316</v>
      </c>
      <c r="K61" s="51" t="s">
        <v>316</v>
      </c>
    </row>
    <row r="62" spans="1:11" s="51" customFormat="1" x14ac:dyDescent="0.2">
      <c r="A62" s="82" t="s">
        <v>610</v>
      </c>
      <c r="B62" s="65"/>
      <c r="C62" s="67" t="s">
        <v>611</v>
      </c>
      <c r="D62" s="68"/>
      <c r="E62" s="69"/>
      <c r="F62" s="69"/>
      <c r="G62" s="63">
        <f>SUM(G63:G74)</f>
        <v>0</v>
      </c>
      <c r="H62" s="63">
        <f t="shared" ref="H62:I62" si="14">SUM(H63:H74)</f>
        <v>0</v>
      </c>
      <c r="I62" s="63">
        <f t="shared" si="14"/>
        <v>0</v>
      </c>
      <c r="J62" s="64"/>
    </row>
    <row r="63" spans="1:11" s="51" customFormat="1" ht="13.5" customHeight="1" x14ac:dyDescent="0.2">
      <c r="A63" s="80" t="s">
        <v>612</v>
      </c>
      <c r="B63" s="71"/>
      <c r="C63" s="72"/>
      <c r="D63" s="73"/>
      <c r="E63" s="72"/>
      <c r="F63" s="74"/>
      <c r="G63" s="87"/>
      <c r="H63" s="87"/>
      <c r="I63" s="75"/>
      <c r="J63" s="52"/>
      <c r="K63" s="51" t="s">
        <v>316</v>
      </c>
    </row>
    <row r="64" spans="1:11" s="51" customFormat="1" ht="13.5" customHeight="1" x14ac:dyDescent="0.2">
      <c r="A64" s="80" t="s">
        <v>613</v>
      </c>
      <c r="B64" s="71"/>
      <c r="C64" s="72"/>
      <c r="D64" s="73"/>
      <c r="E64" s="72"/>
      <c r="F64" s="74"/>
      <c r="G64" s="87"/>
      <c r="H64" s="87"/>
      <c r="I64" s="75"/>
      <c r="J64" s="52"/>
      <c r="K64" s="51" t="s">
        <v>316</v>
      </c>
    </row>
    <row r="65" spans="1:11" s="51" customFormat="1" ht="13.5" customHeight="1" x14ac:dyDescent="0.2">
      <c r="A65" s="80" t="s">
        <v>614</v>
      </c>
      <c r="B65" s="71"/>
      <c r="C65" s="72"/>
      <c r="D65" s="73"/>
      <c r="E65" s="72"/>
      <c r="F65" s="74"/>
      <c r="G65" s="87"/>
      <c r="H65" s="87"/>
      <c r="I65" s="75"/>
      <c r="J65" s="52"/>
      <c r="K65" s="51" t="s">
        <v>316</v>
      </c>
    </row>
    <row r="66" spans="1:11" s="51" customFormat="1" x14ac:dyDescent="0.2">
      <c r="A66" s="80" t="s">
        <v>615</v>
      </c>
      <c r="B66" s="71"/>
      <c r="C66" s="72"/>
      <c r="D66" s="73"/>
      <c r="E66" s="72"/>
      <c r="F66" s="74"/>
      <c r="G66" s="87"/>
      <c r="H66" s="87"/>
      <c r="I66" s="75"/>
      <c r="J66" s="52"/>
      <c r="K66" s="51" t="s">
        <v>316</v>
      </c>
    </row>
    <row r="67" spans="1:11" s="51" customFormat="1" x14ac:dyDescent="0.2">
      <c r="A67" s="80" t="s">
        <v>616</v>
      </c>
      <c r="B67" s="71"/>
      <c r="C67" s="72"/>
      <c r="D67" s="73"/>
      <c r="E67" s="72"/>
      <c r="F67" s="74"/>
      <c r="G67" s="87"/>
      <c r="H67" s="87"/>
      <c r="I67" s="75"/>
      <c r="J67" s="52"/>
      <c r="K67" s="51" t="s">
        <v>316</v>
      </c>
    </row>
    <row r="68" spans="1:11" s="51" customFormat="1" x14ac:dyDescent="0.2">
      <c r="A68" s="80" t="s">
        <v>617</v>
      </c>
      <c r="B68" s="71"/>
      <c r="C68" s="72"/>
      <c r="D68" s="73"/>
      <c r="E68" s="72"/>
      <c r="F68" s="74"/>
      <c r="G68" s="87"/>
      <c r="H68" s="87"/>
      <c r="I68" s="75"/>
      <c r="J68" s="52"/>
      <c r="K68" s="51" t="s">
        <v>316</v>
      </c>
    </row>
    <row r="69" spans="1:11" s="51" customFormat="1" x14ac:dyDescent="0.2">
      <c r="A69" s="80" t="s">
        <v>618</v>
      </c>
      <c r="B69" s="71"/>
      <c r="C69" s="72"/>
      <c r="D69" s="73"/>
      <c r="E69" s="72"/>
      <c r="F69" s="74"/>
      <c r="G69" s="87"/>
      <c r="H69" s="87"/>
      <c r="I69" s="75"/>
      <c r="J69" s="52"/>
      <c r="K69" s="51" t="s">
        <v>316</v>
      </c>
    </row>
    <row r="70" spans="1:11" s="51" customFormat="1" x14ac:dyDescent="0.2">
      <c r="A70" s="80" t="s">
        <v>619</v>
      </c>
      <c r="B70" s="71"/>
      <c r="C70" s="72"/>
      <c r="D70" s="73"/>
      <c r="E70" s="72"/>
      <c r="F70" s="74"/>
      <c r="G70" s="87"/>
      <c r="H70" s="87"/>
      <c r="I70" s="75"/>
      <c r="J70" s="52"/>
      <c r="K70" s="51" t="s">
        <v>316</v>
      </c>
    </row>
    <row r="71" spans="1:11" s="51" customFormat="1" x14ac:dyDescent="0.2">
      <c r="A71" s="80" t="s">
        <v>620</v>
      </c>
      <c r="B71" s="71"/>
      <c r="C71" s="72"/>
      <c r="D71" s="73"/>
      <c r="E71" s="72"/>
      <c r="F71" s="74"/>
      <c r="G71" s="87"/>
      <c r="H71" s="87"/>
      <c r="I71" s="75"/>
      <c r="J71" s="52"/>
      <c r="K71" s="51" t="s">
        <v>316</v>
      </c>
    </row>
    <row r="72" spans="1:11" s="51" customFormat="1" x14ac:dyDescent="0.2">
      <c r="A72" s="80" t="s">
        <v>621</v>
      </c>
      <c r="B72" s="71"/>
      <c r="C72" s="72"/>
      <c r="D72" s="73"/>
      <c r="E72" s="72"/>
      <c r="F72" s="74"/>
      <c r="G72" s="87"/>
      <c r="H72" s="87"/>
      <c r="I72" s="75"/>
      <c r="J72" s="52"/>
      <c r="K72" s="51" t="s">
        <v>316</v>
      </c>
    </row>
    <row r="73" spans="1:11" s="51" customFormat="1" x14ac:dyDescent="0.2">
      <c r="A73" s="80" t="s">
        <v>622</v>
      </c>
      <c r="B73" s="71"/>
      <c r="C73" s="72"/>
      <c r="D73" s="73"/>
      <c r="E73" s="72"/>
      <c r="F73" s="74"/>
      <c r="G73" s="87"/>
      <c r="H73" s="87"/>
      <c r="I73" s="75"/>
      <c r="J73" s="52"/>
      <c r="K73" s="51" t="s">
        <v>316</v>
      </c>
    </row>
    <row r="74" spans="1:11" s="51" customFormat="1" x14ac:dyDescent="0.2">
      <c r="A74" s="80" t="s">
        <v>623</v>
      </c>
      <c r="B74" s="71"/>
      <c r="C74" s="72"/>
      <c r="D74" s="73"/>
      <c r="E74" s="72"/>
      <c r="F74" s="74"/>
      <c r="G74" s="87"/>
      <c r="H74" s="87"/>
      <c r="I74" s="75"/>
      <c r="J74" s="52"/>
      <c r="K74" s="51" t="s">
        <v>316</v>
      </c>
    </row>
    <row r="75" spans="1:11" s="51" customFormat="1" x14ac:dyDescent="0.2">
      <c r="A75" s="82" t="s">
        <v>624</v>
      </c>
      <c r="B75" s="65"/>
      <c r="C75" s="67" t="s">
        <v>625</v>
      </c>
      <c r="D75" s="68"/>
      <c r="E75" s="69"/>
      <c r="F75" s="69"/>
      <c r="G75" s="63">
        <f>SUM(G76:G87)</f>
        <v>0</v>
      </c>
      <c r="H75" s="63">
        <f>SUM(H76:H87)</f>
        <v>0</v>
      </c>
      <c r="I75" s="63">
        <f>SUM(I76:I87)</f>
        <v>0</v>
      </c>
      <c r="J75" s="64"/>
    </row>
    <row r="76" spans="1:11" s="51" customFormat="1" ht="12.75" customHeight="1" x14ac:dyDescent="0.2">
      <c r="A76" s="80" t="s">
        <v>626</v>
      </c>
      <c r="B76" s="71"/>
      <c r="C76" s="72"/>
      <c r="D76" s="73"/>
      <c r="E76" s="79"/>
      <c r="F76" s="74"/>
      <c r="G76" s="87"/>
      <c r="H76" s="87"/>
      <c r="I76" s="75"/>
      <c r="J76" s="52"/>
      <c r="K76" s="51" t="s">
        <v>316</v>
      </c>
    </row>
    <row r="77" spans="1:11" s="51" customFormat="1" ht="12.75" customHeight="1" x14ac:dyDescent="0.2">
      <c r="A77" s="80" t="s">
        <v>627</v>
      </c>
      <c r="B77" s="71"/>
      <c r="C77" s="72"/>
      <c r="D77" s="73"/>
      <c r="E77" s="79"/>
      <c r="F77" s="74"/>
      <c r="G77" s="87"/>
      <c r="H77" s="87"/>
      <c r="I77" s="75"/>
      <c r="J77" s="52"/>
      <c r="K77" s="51" t="s">
        <v>316</v>
      </c>
    </row>
    <row r="78" spans="1:11" s="51" customFormat="1" ht="12" customHeight="1" x14ac:dyDescent="0.2">
      <c r="A78" s="80" t="s">
        <v>628</v>
      </c>
      <c r="B78" s="71"/>
      <c r="C78" s="72"/>
      <c r="D78" s="73"/>
      <c r="E78" s="79"/>
      <c r="F78" s="74"/>
      <c r="G78" s="87"/>
      <c r="H78" s="87"/>
      <c r="I78" s="75"/>
      <c r="J78" s="52"/>
      <c r="K78" s="51" t="s">
        <v>316</v>
      </c>
    </row>
    <row r="79" spans="1:11" s="51" customFormat="1" ht="13.5" customHeight="1" x14ac:dyDescent="0.2">
      <c r="A79" s="80" t="s">
        <v>629</v>
      </c>
      <c r="B79" s="71"/>
      <c r="C79" s="72"/>
      <c r="D79" s="73"/>
      <c r="E79" s="79"/>
      <c r="F79" s="74"/>
      <c r="G79" s="87"/>
      <c r="H79" s="87"/>
      <c r="I79" s="75"/>
      <c r="J79" s="52"/>
      <c r="K79" s="51" t="s">
        <v>316</v>
      </c>
    </row>
    <row r="80" spans="1:11" s="51" customFormat="1" x14ac:dyDescent="0.2">
      <c r="A80" s="80" t="s">
        <v>630</v>
      </c>
      <c r="B80" s="71"/>
      <c r="C80" s="72"/>
      <c r="D80" s="73"/>
      <c r="E80" s="72"/>
      <c r="F80" s="74"/>
      <c r="G80" s="87"/>
      <c r="H80" s="87"/>
      <c r="I80" s="75"/>
      <c r="J80" s="52"/>
      <c r="K80" s="51" t="s">
        <v>316</v>
      </c>
    </row>
    <row r="81" spans="1:11" s="51" customFormat="1" x14ac:dyDescent="0.2">
      <c r="A81" s="80" t="s">
        <v>631</v>
      </c>
      <c r="B81" s="71"/>
      <c r="C81" s="72"/>
      <c r="D81" s="73"/>
      <c r="E81" s="72"/>
      <c r="F81" s="74"/>
      <c r="G81" s="87"/>
      <c r="H81" s="87"/>
      <c r="I81" s="75"/>
      <c r="J81" s="52"/>
      <c r="K81" s="51" t="s">
        <v>316</v>
      </c>
    </row>
    <row r="82" spans="1:11" s="51" customFormat="1" x14ac:dyDescent="0.2">
      <c r="A82" s="80" t="s">
        <v>632</v>
      </c>
      <c r="B82" s="71"/>
      <c r="C82" s="72"/>
      <c r="D82" s="73"/>
      <c r="E82" s="72"/>
      <c r="F82" s="74"/>
      <c r="G82" s="87"/>
      <c r="H82" s="87"/>
      <c r="I82" s="75"/>
      <c r="J82" s="52"/>
      <c r="K82" s="51" t="s">
        <v>316</v>
      </c>
    </row>
    <row r="83" spans="1:11" s="51" customFormat="1" x14ac:dyDescent="0.2">
      <c r="A83" s="80" t="s">
        <v>633</v>
      </c>
      <c r="B83" s="71"/>
      <c r="C83" s="72"/>
      <c r="D83" s="73"/>
      <c r="E83" s="72"/>
      <c r="F83" s="74"/>
      <c r="G83" s="87"/>
      <c r="H83" s="87"/>
      <c r="I83" s="75"/>
      <c r="J83" s="52"/>
      <c r="K83" s="51" t="s">
        <v>316</v>
      </c>
    </row>
    <row r="84" spans="1:11" s="51" customFormat="1" x14ac:dyDescent="0.2">
      <c r="A84" s="80" t="s">
        <v>634</v>
      </c>
      <c r="B84" s="71"/>
      <c r="C84" s="72"/>
      <c r="D84" s="73"/>
      <c r="E84" s="72"/>
      <c r="F84" s="74"/>
      <c r="G84" s="87"/>
      <c r="H84" s="87"/>
      <c r="I84" s="75"/>
      <c r="J84" s="52"/>
      <c r="K84" s="51" t="s">
        <v>316</v>
      </c>
    </row>
    <row r="85" spans="1:11" s="51" customFormat="1" x14ac:dyDescent="0.2">
      <c r="A85" s="80" t="s">
        <v>635</v>
      </c>
      <c r="B85" s="71"/>
      <c r="C85" s="72"/>
      <c r="D85" s="73"/>
      <c r="E85" s="72"/>
      <c r="F85" s="74"/>
      <c r="G85" s="87"/>
      <c r="H85" s="87"/>
      <c r="I85" s="75"/>
      <c r="J85" s="52"/>
      <c r="K85" s="51" t="s">
        <v>316</v>
      </c>
    </row>
    <row r="86" spans="1:11" s="51" customFormat="1" x14ac:dyDescent="0.2">
      <c r="A86" s="80" t="s">
        <v>636</v>
      </c>
      <c r="B86" s="71"/>
      <c r="C86" s="72"/>
      <c r="D86" s="73"/>
      <c r="E86" s="72"/>
      <c r="F86" s="74"/>
      <c r="G86" s="87"/>
      <c r="H86" s="87"/>
      <c r="I86" s="75"/>
      <c r="J86" s="52"/>
      <c r="K86" s="51" t="s">
        <v>316</v>
      </c>
    </row>
    <row r="87" spans="1:11" s="51" customFormat="1" x14ac:dyDescent="0.2">
      <c r="A87" s="80" t="s">
        <v>637</v>
      </c>
      <c r="B87" s="71"/>
      <c r="C87" s="72"/>
      <c r="D87" s="73"/>
      <c r="E87" s="72"/>
      <c r="F87" s="74"/>
      <c r="G87" s="87"/>
      <c r="H87" s="87"/>
      <c r="I87" s="75"/>
      <c r="J87" s="52"/>
      <c r="K87" s="51" t="s">
        <v>316</v>
      </c>
    </row>
    <row r="88" spans="1:11" s="51" customFormat="1" x14ac:dyDescent="0.2">
      <c r="A88" s="82" t="s">
        <v>639</v>
      </c>
      <c r="B88" s="65"/>
      <c r="C88" s="67" t="s">
        <v>638</v>
      </c>
      <c r="D88" s="68"/>
      <c r="E88" s="69"/>
      <c r="F88" s="69"/>
      <c r="G88" s="63">
        <f>SUM(G89:G100)</f>
        <v>0</v>
      </c>
      <c r="H88" s="63">
        <f>SUM(H89:H100)</f>
        <v>0</v>
      </c>
      <c r="I88" s="63">
        <f>SUM(I89:I100)</f>
        <v>0</v>
      </c>
      <c r="J88" s="64"/>
    </row>
    <row r="89" spans="1:11" s="51" customFormat="1" ht="12.75" customHeight="1" x14ac:dyDescent="0.2">
      <c r="A89" s="80" t="s">
        <v>640</v>
      </c>
      <c r="B89" s="71" t="str">
        <f t="shared" ref="B89:B97" si="15">CONCATENATE(A89," ",C89)</f>
        <v xml:space="preserve">D6/01 </v>
      </c>
      <c r="C89" s="72"/>
      <c r="D89" s="73"/>
      <c r="E89" s="79"/>
      <c r="F89" s="74"/>
      <c r="G89" s="87"/>
      <c r="H89" s="87"/>
      <c r="I89" s="75"/>
      <c r="J89" s="72" t="s">
        <v>316</v>
      </c>
      <c r="K89" s="51" t="s">
        <v>316</v>
      </c>
    </row>
    <row r="90" spans="1:11" s="51" customFormat="1" ht="12.75" customHeight="1" x14ac:dyDescent="0.2">
      <c r="A90" s="80" t="s">
        <v>641</v>
      </c>
      <c r="B90" s="71" t="str">
        <f t="shared" si="15"/>
        <v xml:space="preserve">D6/02 </v>
      </c>
      <c r="C90" s="72"/>
      <c r="D90" s="73"/>
      <c r="E90" s="79"/>
      <c r="F90" s="74"/>
      <c r="G90" s="87"/>
      <c r="H90" s="87"/>
      <c r="I90" s="75"/>
      <c r="J90" s="72" t="s">
        <v>316</v>
      </c>
      <c r="K90" s="51" t="s">
        <v>316</v>
      </c>
    </row>
    <row r="91" spans="1:11" s="51" customFormat="1" ht="13.5" customHeight="1" x14ac:dyDescent="0.2">
      <c r="A91" s="80" t="s">
        <v>642</v>
      </c>
      <c r="B91" s="71" t="str">
        <f t="shared" si="15"/>
        <v xml:space="preserve">D6/03 </v>
      </c>
      <c r="C91" s="72"/>
      <c r="D91" s="73"/>
      <c r="E91" s="79"/>
      <c r="F91" s="74"/>
      <c r="G91" s="87"/>
      <c r="H91" s="87"/>
      <c r="I91" s="75"/>
      <c r="J91" s="72" t="s">
        <v>316</v>
      </c>
      <c r="K91" s="51" t="s">
        <v>316</v>
      </c>
    </row>
    <row r="92" spans="1:11" s="53" customFormat="1" ht="13.5" customHeight="1" x14ac:dyDescent="0.2">
      <c r="A92" s="80" t="s">
        <v>643</v>
      </c>
      <c r="B92" s="71" t="str">
        <f t="shared" si="15"/>
        <v xml:space="preserve">D6/04 </v>
      </c>
      <c r="C92" s="72"/>
      <c r="D92" s="73"/>
      <c r="E92" s="79"/>
      <c r="F92" s="74"/>
      <c r="G92" s="87"/>
      <c r="H92" s="87"/>
      <c r="I92" s="75"/>
      <c r="J92" s="72" t="s">
        <v>316</v>
      </c>
      <c r="K92" s="53" t="s">
        <v>316</v>
      </c>
    </row>
    <row r="93" spans="1:11" s="53" customFormat="1" ht="13.5" customHeight="1" x14ac:dyDescent="0.2">
      <c r="A93" s="80" t="s">
        <v>644</v>
      </c>
      <c r="B93" s="71" t="str">
        <f t="shared" si="15"/>
        <v xml:space="preserve">D6/05 </v>
      </c>
      <c r="C93" s="79"/>
      <c r="D93" s="73"/>
      <c r="E93" s="79"/>
      <c r="F93" s="74"/>
      <c r="G93" s="87"/>
      <c r="H93" s="87"/>
      <c r="I93" s="75"/>
      <c r="J93" s="72" t="s">
        <v>316</v>
      </c>
      <c r="K93" s="53" t="s">
        <v>316</v>
      </c>
    </row>
    <row r="94" spans="1:11" s="53" customFormat="1" ht="13.5" customHeight="1" x14ac:dyDescent="0.2">
      <c r="A94" s="80" t="s">
        <v>645</v>
      </c>
      <c r="B94" s="71" t="str">
        <f t="shared" si="15"/>
        <v xml:space="preserve">D6/06 </v>
      </c>
      <c r="C94" s="79"/>
      <c r="D94" s="73"/>
      <c r="E94" s="79"/>
      <c r="F94" s="74"/>
      <c r="G94" s="87"/>
      <c r="H94" s="87"/>
      <c r="I94" s="75"/>
      <c r="J94" s="72" t="s">
        <v>556</v>
      </c>
      <c r="K94" s="53" t="s">
        <v>316</v>
      </c>
    </row>
    <row r="95" spans="1:11" s="53" customFormat="1" ht="13.5" customHeight="1" x14ac:dyDescent="0.2">
      <c r="A95" s="80" t="s">
        <v>646</v>
      </c>
      <c r="B95" s="71" t="str">
        <f t="shared" si="15"/>
        <v xml:space="preserve">D6/07 </v>
      </c>
      <c r="C95" s="72"/>
      <c r="D95" s="73"/>
      <c r="E95" s="79"/>
      <c r="F95" s="74"/>
      <c r="G95" s="87"/>
      <c r="H95" s="87"/>
      <c r="I95" s="75"/>
      <c r="J95" s="72" t="s">
        <v>316</v>
      </c>
      <c r="K95" s="53" t="s">
        <v>316</v>
      </c>
    </row>
    <row r="96" spans="1:11" s="53" customFormat="1" ht="13.5" customHeight="1" x14ac:dyDescent="0.2">
      <c r="A96" s="80" t="s">
        <v>647</v>
      </c>
      <c r="B96" s="71" t="str">
        <f t="shared" si="15"/>
        <v xml:space="preserve">D6/08 </v>
      </c>
      <c r="C96" s="79"/>
      <c r="D96" s="73"/>
      <c r="E96" s="79"/>
      <c r="F96" s="74"/>
      <c r="G96" s="87"/>
      <c r="H96" s="87"/>
      <c r="I96" s="75"/>
      <c r="J96" s="72"/>
      <c r="K96" s="53" t="s">
        <v>316</v>
      </c>
    </row>
    <row r="97" spans="1:11" s="51" customFormat="1" ht="12.75" customHeight="1" x14ac:dyDescent="0.2">
      <c r="A97" s="80" t="s">
        <v>648</v>
      </c>
      <c r="B97" s="71" t="str">
        <f t="shared" si="15"/>
        <v xml:space="preserve">D6/09 </v>
      </c>
      <c r="C97" s="72"/>
      <c r="D97" s="73"/>
      <c r="E97" s="72"/>
      <c r="F97" s="74"/>
      <c r="G97" s="87"/>
      <c r="H97" s="87"/>
      <c r="I97" s="75"/>
      <c r="J97" s="72" t="s">
        <v>316</v>
      </c>
      <c r="K97" s="51" t="s">
        <v>316</v>
      </c>
    </row>
    <row r="98" spans="1:11" s="51" customFormat="1" x14ac:dyDescent="0.2">
      <c r="A98" s="80" t="s">
        <v>649</v>
      </c>
      <c r="B98" s="71"/>
      <c r="C98" s="79"/>
      <c r="D98" s="73"/>
      <c r="E98" s="72"/>
      <c r="F98" s="74"/>
      <c r="G98" s="87"/>
      <c r="H98" s="87"/>
      <c r="I98" s="75"/>
      <c r="J98" s="72"/>
    </row>
    <row r="99" spans="1:11" s="51" customFormat="1" x14ac:dyDescent="0.2">
      <c r="A99" s="80" t="s">
        <v>650</v>
      </c>
      <c r="B99" s="71"/>
      <c r="C99" s="72"/>
      <c r="D99" s="73"/>
      <c r="E99" s="72"/>
      <c r="F99" s="74"/>
      <c r="G99" s="87"/>
      <c r="H99" s="87"/>
      <c r="I99" s="75"/>
      <c r="J99" s="72"/>
    </row>
    <row r="100" spans="1:11" s="51" customFormat="1" x14ac:dyDescent="0.2">
      <c r="A100" s="80" t="s">
        <v>651</v>
      </c>
      <c r="B100" s="71"/>
      <c r="C100" s="72"/>
      <c r="D100" s="73"/>
      <c r="E100" s="72"/>
      <c r="F100" s="74"/>
      <c r="G100" s="87"/>
      <c r="H100" s="87"/>
      <c r="I100" s="75"/>
      <c r="J100" s="72"/>
    </row>
    <row r="101" spans="1:11" s="51" customFormat="1" x14ac:dyDescent="0.2">
      <c r="A101" s="82" t="s">
        <v>652</v>
      </c>
      <c r="B101" s="65"/>
      <c r="C101" s="67" t="s">
        <v>653</v>
      </c>
      <c r="D101" s="68"/>
      <c r="E101" s="69"/>
      <c r="F101" s="69"/>
      <c r="G101" s="63">
        <f>SUM(G102:G113)</f>
        <v>0</v>
      </c>
      <c r="H101" s="63">
        <f>SUM(H102:H111)</f>
        <v>0</v>
      </c>
      <c r="I101" s="63">
        <f>SUM(I102:I113)</f>
        <v>0</v>
      </c>
      <c r="J101" s="64"/>
    </row>
    <row r="102" spans="1:11" s="51" customFormat="1" ht="14.25" customHeight="1" x14ac:dyDescent="0.2">
      <c r="A102" s="80" t="s">
        <v>654</v>
      </c>
      <c r="B102" s="71" t="str">
        <f t="shared" ref="B102:B108" si="16">CONCATENATE(A102," ",C102)</f>
        <v xml:space="preserve">D7/01 </v>
      </c>
      <c r="C102" s="72"/>
      <c r="D102" s="73"/>
      <c r="E102" s="79"/>
      <c r="F102" s="74"/>
      <c r="G102" s="87"/>
      <c r="H102" s="87"/>
      <c r="I102" s="75"/>
      <c r="J102" s="52"/>
      <c r="K102" s="51" t="s">
        <v>316</v>
      </c>
    </row>
    <row r="103" spans="1:11" s="51" customFormat="1" ht="13.5" customHeight="1" x14ac:dyDescent="0.2">
      <c r="A103" s="80" t="s">
        <v>655</v>
      </c>
      <c r="B103" s="71" t="str">
        <f t="shared" si="16"/>
        <v xml:space="preserve">D7/02 </v>
      </c>
      <c r="C103" s="72"/>
      <c r="D103" s="73"/>
      <c r="E103" s="79"/>
      <c r="F103" s="74"/>
      <c r="G103" s="87"/>
      <c r="H103" s="87"/>
      <c r="I103" s="75"/>
      <c r="J103" s="52"/>
      <c r="K103" s="51" t="s">
        <v>316</v>
      </c>
    </row>
    <row r="104" spans="1:11" s="51" customFormat="1" ht="12.75" customHeight="1" x14ac:dyDescent="0.2">
      <c r="A104" s="80" t="s">
        <v>656</v>
      </c>
      <c r="B104" s="71" t="str">
        <f t="shared" si="16"/>
        <v xml:space="preserve">D7/03 </v>
      </c>
      <c r="C104" s="72"/>
      <c r="D104" s="73"/>
      <c r="E104" s="79"/>
      <c r="F104" s="74"/>
      <c r="G104" s="87"/>
      <c r="H104" s="87"/>
      <c r="I104" s="75"/>
      <c r="J104" s="52"/>
      <c r="K104" s="51" t="s">
        <v>316</v>
      </c>
    </row>
    <row r="105" spans="1:11" s="51" customFormat="1" ht="12" customHeight="1" x14ac:dyDescent="0.2">
      <c r="A105" s="80" t="s">
        <v>657</v>
      </c>
      <c r="B105" s="71" t="str">
        <f t="shared" si="16"/>
        <v xml:space="preserve">D7/04 </v>
      </c>
      <c r="C105" s="72"/>
      <c r="D105" s="73"/>
      <c r="E105" s="79"/>
      <c r="F105" s="74"/>
      <c r="G105" s="87"/>
      <c r="H105" s="87"/>
      <c r="I105" s="75"/>
      <c r="J105" s="72"/>
      <c r="K105" s="51" t="s">
        <v>316</v>
      </c>
    </row>
    <row r="106" spans="1:11" s="51" customFormat="1" ht="12" customHeight="1" x14ac:dyDescent="0.2">
      <c r="A106" s="80" t="s">
        <v>658</v>
      </c>
      <c r="B106" s="71" t="str">
        <f t="shared" si="16"/>
        <v xml:space="preserve">D7/05 </v>
      </c>
      <c r="C106" s="72"/>
      <c r="D106" s="73"/>
      <c r="E106" s="79"/>
      <c r="F106" s="74"/>
      <c r="G106" s="87"/>
      <c r="H106" s="87"/>
      <c r="I106" s="75"/>
      <c r="J106" s="72"/>
      <c r="K106" s="51" t="s">
        <v>316</v>
      </c>
    </row>
    <row r="107" spans="1:11" s="51" customFormat="1" ht="13.5" customHeight="1" x14ac:dyDescent="0.2">
      <c r="A107" s="80" t="s">
        <v>659</v>
      </c>
      <c r="B107" s="71" t="str">
        <f t="shared" si="16"/>
        <v xml:space="preserve">D7/06 </v>
      </c>
      <c r="C107" s="72"/>
      <c r="D107" s="73"/>
      <c r="E107" s="79"/>
      <c r="F107" s="74"/>
      <c r="G107" s="87"/>
      <c r="H107" s="87"/>
      <c r="I107" s="75"/>
      <c r="J107" s="72"/>
      <c r="K107" s="51" t="s">
        <v>316</v>
      </c>
    </row>
    <row r="108" spans="1:11" s="51" customFormat="1" ht="12.75" customHeight="1" x14ac:dyDescent="0.2">
      <c r="A108" s="80" t="s">
        <v>660</v>
      </c>
      <c r="B108" s="71" t="str">
        <f t="shared" si="16"/>
        <v xml:space="preserve">D7/07 </v>
      </c>
      <c r="C108" s="72"/>
      <c r="D108" s="73"/>
      <c r="E108" s="79"/>
      <c r="F108" s="74"/>
      <c r="G108" s="87"/>
      <c r="H108" s="87"/>
      <c r="I108" s="75"/>
      <c r="J108" s="72"/>
      <c r="K108" s="51" t="s">
        <v>316</v>
      </c>
    </row>
    <row r="109" spans="1:11" s="51" customFormat="1" ht="12" customHeight="1" x14ac:dyDescent="0.2">
      <c r="A109" s="80" t="s">
        <v>661</v>
      </c>
      <c r="B109" s="71" t="e">
        <f>CONCATENATE(#REF!," ",C109)</f>
        <v>#REF!</v>
      </c>
      <c r="C109" s="79"/>
      <c r="D109" s="73"/>
      <c r="E109" s="79"/>
      <c r="F109" s="74"/>
      <c r="G109" s="87"/>
      <c r="H109" s="87"/>
      <c r="I109" s="75"/>
      <c r="J109" s="72"/>
      <c r="K109" s="51" t="s">
        <v>316</v>
      </c>
    </row>
    <row r="110" spans="1:11" s="51" customFormat="1" x14ac:dyDescent="0.2">
      <c r="A110" s="80" t="s">
        <v>662</v>
      </c>
      <c r="B110" s="71"/>
      <c r="C110" s="79"/>
      <c r="D110" s="73"/>
      <c r="E110" s="79"/>
      <c r="F110" s="74"/>
      <c r="G110" s="87"/>
      <c r="H110" s="87"/>
      <c r="I110" s="75"/>
      <c r="J110" s="72"/>
    </row>
    <row r="111" spans="1:11" s="51" customFormat="1" x14ac:dyDescent="0.2">
      <c r="A111" s="80" t="s">
        <v>663</v>
      </c>
      <c r="B111" s="71"/>
      <c r="C111" s="79"/>
      <c r="D111" s="73"/>
      <c r="E111" s="79"/>
      <c r="F111" s="74"/>
      <c r="G111" s="87"/>
      <c r="H111" s="87"/>
      <c r="I111" s="75"/>
      <c r="J111" s="79"/>
    </row>
    <row r="112" spans="1:11" s="51" customFormat="1" x14ac:dyDescent="0.2">
      <c r="A112" s="80" t="s">
        <v>664</v>
      </c>
      <c r="B112" s="71"/>
      <c r="C112" s="79"/>
      <c r="D112" s="73"/>
      <c r="E112" s="79"/>
      <c r="F112" s="74"/>
      <c r="G112" s="87"/>
      <c r="H112" s="87"/>
      <c r="I112" s="75"/>
      <c r="J112" s="79"/>
    </row>
    <row r="113" spans="1:11" s="51" customFormat="1" ht="11.25" customHeight="1" x14ac:dyDescent="0.2">
      <c r="A113" s="80" t="s">
        <v>665</v>
      </c>
      <c r="B113" s="71" t="str">
        <f>CONCATENATE(A109," ",C113)</f>
        <v xml:space="preserve">D7/08  </v>
      </c>
      <c r="C113" s="72" t="s">
        <v>316</v>
      </c>
      <c r="D113" s="73"/>
      <c r="E113" s="72"/>
      <c r="F113" s="74"/>
      <c r="G113" s="87"/>
      <c r="H113" s="87"/>
      <c r="I113" s="75"/>
      <c r="J113" s="72" t="s">
        <v>316</v>
      </c>
      <c r="K113" s="51" t="s">
        <v>316</v>
      </c>
    </row>
    <row r="114" spans="1:11" s="51" customFormat="1" x14ac:dyDescent="0.2">
      <c r="A114" s="82" t="s">
        <v>666</v>
      </c>
      <c r="B114" s="65"/>
      <c r="C114" s="67" t="s">
        <v>667</v>
      </c>
      <c r="D114" s="68"/>
      <c r="E114" s="69"/>
      <c r="F114" s="69"/>
      <c r="G114" s="63">
        <f>SUM(G115:G126)</f>
        <v>0</v>
      </c>
      <c r="H114" s="63">
        <f t="shared" ref="H114:I114" si="17">SUM(H115:H126)</f>
        <v>0</v>
      </c>
      <c r="I114" s="63">
        <f t="shared" si="17"/>
        <v>0</v>
      </c>
      <c r="J114" s="64"/>
    </row>
    <row r="115" spans="1:11" s="51" customFormat="1" ht="13.5" customHeight="1" x14ac:dyDescent="0.2">
      <c r="A115" s="80" t="s">
        <v>668</v>
      </c>
      <c r="B115" s="71" t="str">
        <f t="shared" ref="B115:B126" si="18">CONCATENATE(A115," ",C115)</f>
        <v xml:space="preserve">D8/01 </v>
      </c>
      <c r="C115" s="72"/>
      <c r="D115" s="73"/>
      <c r="E115" s="79"/>
      <c r="F115" s="74"/>
      <c r="G115" s="87"/>
      <c r="H115" s="87"/>
      <c r="I115" s="75"/>
      <c r="J115" s="72"/>
      <c r="K115" s="51" t="s">
        <v>316</v>
      </c>
    </row>
    <row r="116" spans="1:11" s="51" customFormat="1" ht="14.25" customHeight="1" x14ac:dyDescent="0.2">
      <c r="A116" s="80" t="s">
        <v>669</v>
      </c>
      <c r="B116" s="71" t="str">
        <f t="shared" si="18"/>
        <v xml:space="preserve">D8/02 </v>
      </c>
      <c r="C116" s="72"/>
      <c r="D116" s="73"/>
      <c r="E116" s="79"/>
      <c r="F116" s="74"/>
      <c r="G116" s="87"/>
      <c r="H116" s="87"/>
      <c r="I116" s="75"/>
      <c r="J116" s="72"/>
      <c r="K116" s="51" t="s">
        <v>316</v>
      </c>
    </row>
    <row r="117" spans="1:11" s="51" customFormat="1" ht="13.5" customHeight="1" x14ac:dyDescent="0.2">
      <c r="A117" s="80" t="s">
        <v>670</v>
      </c>
      <c r="B117" s="71" t="str">
        <f t="shared" si="18"/>
        <v xml:space="preserve">D8/03 </v>
      </c>
      <c r="C117" s="72"/>
      <c r="D117" s="73"/>
      <c r="E117" s="79"/>
      <c r="F117" s="74"/>
      <c r="G117" s="87"/>
      <c r="H117" s="87"/>
      <c r="I117" s="75"/>
      <c r="J117" s="72"/>
      <c r="K117" s="51" t="s">
        <v>316</v>
      </c>
    </row>
    <row r="118" spans="1:11" s="51" customFormat="1" ht="14.25" customHeight="1" x14ac:dyDescent="0.2">
      <c r="A118" s="80" t="s">
        <v>671</v>
      </c>
      <c r="B118" s="71" t="str">
        <f t="shared" si="18"/>
        <v xml:space="preserve">D8/04 </v>
      </c>
      <c r="C118" s="79"/>
      <c r="D118" s="73"/>
      <c r="E118" s="79"/>
      <c r="F118" s="74"/>
      <c r="G118" s="87"/>
      <c r="H118" s="87"/>
      <c r="I118" s="75"/>
      <c r="J118" s="72"/>
      <c r="K118" s="51" t="s">
        <v>316</v>
      </c>
    </row>
    <row r="119" spans="1:11" s="51" customFormat="1" ht="13.5" customHeight="1" x14ac:dyDescent="0.2">
      <c r="A119" s="80" t="s">
        <v>672</v>
      </c>
      <c r="B119" s="71" t="str">
        <f t="shared" si="18"/>
        <v xml:space="preserve">D8/05 </v>
      </c>
      <c r="C119" s="72"/>
      <c r="D119" s="73"/>
      <c r="E119" s="79"/>
      <c r="F119" s="74"/>
      <c r="G119" s="87"/>
      <c r="H119" s="87"/>
      <c r="I119" s="75"/>
      <c r="J119" s="72"/>
      <c r="K119" s="51" t="s">
        <v>316</v>
      </c>
    </row>
    <row r="120" spans="1:11" s="51" customFormat="1" ht="13.5" customHeight="1" x14ac:dyDescent="0.2">
      <c r="A120" s="80" t="s">
        <v>673</v>
      </c>
      <c r="B120" s="71" t="str">
        <f t="shared" si="18"/>
        <v xml:space="preserve">D8/06 </v>
      </c>
      <c r="C120" s="79"/>
      <c r="D120" s="73"/>
      <c r="E120" s="79"/>
      <c r="F120" s="74"/>
      <c r="G120" s="87"/>
      <c r="H120" s="87"/>
      <c r="I120" s="75"/>
      <c r="J120" s="72"/>
      <c r="K120" s="51" t="s">
        <v>316</v>
      </c>
    </row>
    <row r="121" spans="1:11" s="51" customFormat="1" ht="13.5" customHeight="1" x14ac:dyDescent="0.2">
      <c r="A121" s="80" t="s">
        <v>674</v>
      </c>
      <c r="B121" s="71" t="str">
        <f t="shared" si="18"/>
        <v xml:space="preserve">D8/07 </v>
      </c>
      <c r="C121" s="72"/>
      <c r="D121" s="73"/>
      <c r="E121" s="79"/>
      <c r="F121" s="74"/>
      <c r="G121" s="87"/>
      <c r="H121" s="87"/>
      <c r="I121" s="75"/>
      <c r="J121" s="72"/>
      <c r="K121" s="51" t="s">
        <v>316</v>
      </c>
    </row>
    <row r="122" spans="1:11" s="51" customFormat="1" ht="14.25" customHeight="1" x14ac:dyDescent="0.2">
      <c r="A122" s="80" t="s">
        <v>675</v>
      </c>
      <c r="B122" s="71" t="str">
        <f t="shared" si="18"/>
        <v xml:space="preserve">D8/08 </v>
      </c>
      <c r="C122" s="79"/>
      <c r="D122" s="73"/>
      <c r="E122" s="79"/>
      <c r="F122" s="74"/>
      <c r="G122" s="87"/>
      <c r="H122" s="87"/>
      <c r="I122" s="75"/>
      <c r="J122" s="72"/>
      <c r="K122" s="51" t="s">
        <v>316</v>
      </c>
    </row>
    <row r="123" spans="1:11" s="51" customFormat="1" x14ac:dyDescent="0.2">
      <c r="A123" s="80" t="s">
        <v>676</v>
      </c>
      <c r="B123" s="71" t="str">
        <f t="shared" si="18"/>
        <v xml:space="preserve">D8/09 </v>
      </c>
      <c r="C123" s="72"/>
      <c r="D123" s="73"/>
      <c r="E123" s="72"/>
      <c r="F123" s="74"/>
      <c r="G123" s="87"/>
      <c r="H123" s="87"/>
      <c r="I123" s="75"/>
      <c r="J123" s="72"/>
      <c r="K123" s="51" t="s">
        <v>316</v>
      </c>
    </row>
    <row r="124" spans="1:11" s="51" customFormat="1" x14ac:dyDescent="0.2">
      <c r="A124" s="80" t="s">
        <v>677</v>
      </c>
      <c r="B124" s="71" t="str">
        <f t="shared" si="18"/>
        <v xml:space="preserve">D8/10 </v>
      </c>
      <c r="C124" s="72"/>
      <c r="D124" s="73"/>
      <c r="E124" s="72"/>
      <c r="F124" s="74"/>
      <c r="G124" s="87"/>
      <c r="H124" s="87"/>
      <c r="I124" s="75"/>
      <c r="J124" s="72" t="s">
        <v>316</v>
      </c>
      <c r="K124" s="51" t="s">
        <v>316</v>
      </c>
    </row>
    <row r="125" spans="1:11" s="51" customFormat="1" x14ac:dyDescent="0.2">
      <c r="A125" s="80" t="s">
        <v>678</v>
      </c>
      <c r="B125" s="71" t="str">
        <f t="shared" si="18"/>
        <v xml:space="preserve">D8/11 </v>
      </c>
      <c r="C125" s="72"/>
      <c r="D125" s="73"/>
      <c r="E125" s="72"/>
      <c r="F125" s="74"/>
      <c r="G125" s="87"/>
      <c r="H125" s="87"/>
      <c r="I125" s="75"/>
      <c r="J125" s="72" t="s">
        <v>316</v>
      </c>
      <c r="K125" s="51" t="s">
        <v>316</v>
      </c>
    </row>
    <row r="126" spans="1:11" s="51" customFormat="1" x14ac:dyDescent="0.2">
      <c r="A126" s="80" t="s">
        <v>679</v>
      </c>
      <c r="B126" s="71" t="str">
        <f t="shared" si="18"/>
        <v xml:space="preserve">D8/12 </v>
      </c>
      <c r="C126" s="72"/>
      <c r="D126" s="73"/>
      <c r="E126" s="72"/>
      <c r="F126" s="74"/>
      <c r="G126" s="87"/>
      <c r="H126" s="87"/>
      <c r="I126" s="75"/>
      <c r="J126" s="72" t="s">
        <v>316</v>
      </c>
      <c r="K126" s="51" t="s">
        <v>316</v>
      </c>
    </row>
    <row r="127" spans="1:11" s="51" customFormat="1" x14ac:dyDescent="0.2">
      <c r="A127" s="82" t="s">
        <v>680</v>
      </c>
      <c r="B127" s="65"/>
      <c r="C127" s="67" t="s">
        <v>693</v>
      </c>
      <c r="D127" s="68"/>
      <c r="E127" s="69"/>
      <c r="F127" s="69"/>
      <c r="G127" s="63">
        <f>SUM(G128:G139)</f>
        <v>0</v>
      </c>
      <c r="H127" s="63">
        <f>SUM(H128:H139)</f>
        <v>0</v>
      </c>
      <c r="I127" s="63">
        <f>SUM(I128:I139)</f>
        <v>0</v>
      </c>
      <c r="J127" s="64"/>
    </row>
    <row r="128" spans="1:11" s="51" customFormat="1" ht="13.5" customHeight="1" x14ac:dyDescent="0.2">
      <c r="A128" s="80" t="s">
        <v>681</v>
      </c>
      <c r="B128" s="71" t="str">
        <f t="shared" ref="B128:B139" si="19">CONCATENATE(A128," ",C128)</f>
        <v xml:space="preserve">D9/01 </v>
      </c>
      <c r="C128" s="72"/>
      <c r="D128" s="73"/>
      <c r="E128" s="79"/>
      <c r="F128" s="74"/>
      <c r="G128" s="87"/>
      <c r="H128" s="87"/>
      <c r="I128" s="75"/>
      <c r="J128" s="72"/>
      <c r="K128" s="51" t="s">
        <v>316</v>
      </c>
    </row>
    <row r="129" spans="1:11" s="51" customFormat="1" ht="13.5" customHeight="1" x14ac:dyDescent="0.2">
      <c r="A129" s="80" t="s">
        <v>682</v>
      </c>
      <c r="B129" s="71" t="str">
        <f t="shared" si="19"/>
        <v xml:space="preserve">D9/02 </v>
      </c>
      <c r="C129" s="72"/>
      <c r="D129" s="73"/>
      <c r="E129" s="79"/>
      <c r="F129" s="74"/>
      <c r="G129" s="87"/>
      <c r="H129" s="87"/>
      <c r="I129" s="75"/>
      <c r="J129" s="72"/>
      <c r="K129" s="51" t="s">
        <v>316</v>
      </c>
    </row>
    <row r="130" spans="1:11" s="51" customFormat="1" ht="14.25" customHeight="1" x14ac:dyDescent="0.2">
      <c r="A130" s="80" t="s">
        <v>683</v>
      </c>
      <c r="B130" s="71" t="str">
        <f t="shared" si="19"/>
        <v xml:space="preserve">D9/03 </v>
      </c>
      <c r="C130" s="79"/>
      <c r="D130" s="73"/>
      <c r="E130" s="79"/>
      <c r="F130" s="74"/>
      <c r="G130" s="87"/>
      <c r="H130" s="87"/>
      <c r="I130" s="75"/>
      <c r="J130" s="72"/>
      <c r="K130" s="51" t="s">
        <v>316</v>
      </c>
    </row>
    <row r="131" spans="1:11" s="51" customFormat="1" ht="13.5" customHeight="1" x14ac:dyDescent="0.2">
      <c r="A131" s="80" t="s">
        <v>684</v>
      </c>
      <c r="B131" s="71" t="str">
        <f t="shared" si="19"/>
        <v xml:space="preserve">D9/04 </v>
      </c>
      <c r="C131" s="72"/>
      <c r="D131" s="73"/>
      <c r="E131" s="79"/>
      <c r="F131" s="74"/>
      <c r="G131" s="87"/>
      <c r="H131" s="87"/>
      <c r="I131" s="75"/>
      <c r="J131" s="72"/>
      <c r="K131" s="51" t="s">
        <v>316</v>
      </c>
    </row>
    <row r="132" spans="1:11" s="51" customFormat="1" ht="13.5" customHeight="1" x14ac:dyDescent="0.2">
      <c r="A132" s="80" t="s">
        <v>685</v>
      </c>
      <c r="B132" s="71" t="str">
        <f t="shared" si="19"/>
        <v xml:space="preserve">D9/05 </v>
      </c>
      <c r="C132" s="72"/>
      <c r="D132" s="73"/>
      <c r="E132" s="79"/>
      <c r="F132" s="74"/>
      <c r="G132" s="87"/>
      <c r="H132" s="87"/>
      <c r="I132" s="75"/>
      <c r="J132" s="72"/>
      <c r="K132" s="51" t="s">
        <v>316</v>
      </c>
    </row>
    <row r="133" spans="1:11" s="51" customFormat="1" ht="14.25" customHeight="1" x14ac:dyDescent="0.2">
      <c r="A133" s="80" t="s">
        <v>686</v>
      </c>
      <c r="B133" s="71" t="str">
        <f>CONCATENATE(A133," ",C133)</f>
        <v xml:space="preserve">D9/06 </v>
      </c>
      <c r="C133" s="79"/>
      <c r="D133" s="73"/>
      <c r="E133" s="72"/>
      <c r="F133" s="74"/>
      <c r="G133" s="87"/>
      <c r="H133" s="87"/>
      <c r="I133" s="75"/>
      <c r="J133" s="72"/>
      <c r="K133" s="51" t="s">
        <v>316</v>
      </c>
    </row>
    <row r="134" spans="1:11" s="51" customFormat="1" ht="13.5" customHeight="1" x14ac:dyDescent="0.2">
      <c r="A134" s="80" t="s">
        <v>687</v>
      </c>
      <c r="B134" s="71" t="str">
        <f t="shared" si="19"/>
        <v xml:space="preserve">D9/07 </v>
      </c>
      <c r="C134" s="72"/>
      <c r="D134" s="73"/>
      <c r="E134" s="79"/>
      <c r="F134" s="74"/>
      <c r="G134" s="87"/>
      <c r="H134" s="87"/>
      <c r="I134" s="75"/>
      <c r="J134" s="72"/>
      <c r="K134" s="51" t="s">
        <v>316</v>
      </c>
    </row>
    <row r="135" spans="1:11" s="51" customFormat="1" ht="13.5" customHeight="1" x14ac:dyDescent="0.2">
      <c r="A135" s="80" t="s">
        <v>688</v>
      </c>
      <c r="B135" s="71" t="str">
        <f t="shared" si="19"/>
        <v xml:space="preserve">D9/08 </v>
      </c>
      <c r="C135" s="79"/>
      <c r="D135" s="73"/>
      <c r="E135" s="79"/>
      <c r="F135" s="74"/>
      <c r="G135" s="87"/>
      <c r="H135" s="87"/>
      <c r="I135" s="75"/>
      <c r="J135" s="72"/>
      <c r="K135" s="51" t="s">
        <v>316</v>
      </c>
    </row>
    <row r="136" spans="1:11" s="51" customFormat="1" ht="13.5" customHeight="1" x14ac:dyDescent="0.2">
      <c r="A136" s="80" t="s">
        <v>689</v>
      </c>
      <c r="B136" s="71" t="str">
        <f>CONCATENATE(A136," ",C136)</f>
        <v xml:space="preserve">D9/09 </v>
      </c>
      <c r="C136" s="72"/>
      <c r="D136" s="73"/>
      <c r="E136" s="79"/>
      <c r="F136" s="74"/>
      <c r="G136" s="87"/>
      <c r="H136" s="87"/>
      <c r="I136" s="75"/>
      <c r="J136" s="72"/>
      <c r="K136" s="51" t="s">
        <v>316</v>
      </c>
    </row>
    <row r="137" spans="1:11" s="51" customFormat="1" ht="12" customHeight="1" x14ac:dyDescent="0.2">
      <c r="A137" s="80" t="s">
        <v>690</v>
      </c>
      <c r="B137" s="71" t="str">
        <f t="shared" si="19"/>
        <v xml:space="preserve">D9/10 </v>
      </c>
      <c r="C137" s="72"/>
      <c r="D137" s="73"/>
      <c r="E137" s="72"/>
      <c r="F137" s="74"/>
      <c r="G137" s="87"/>
      <c r="H137" s="87"/>
      <c r="I137" s="75"/>
      <c r="J137" s="72"/>
      <c r="K137" s="51" t="s">
        <v>316</v>
      </c>
    </row>
    <row r="138" spans="1:11" s="51" customFormat="1" ht="12" customHeight="1" x14ac:dyDescent="0.2">
      <c r="A138" s="80" t="s">
        <v>691</v>
      </c>
      <c r="B138" s="71"/>
      <c r="C138" s="72"/>
      <c r="D138" s="73"/>
      <c r="E138" s="72"/>
      <c r="F138" s="74"/>
      <c r="G138" s="87"/>
      <c r="H138" s="87"/>
      <c r="I138" s="75"/>
      <c r="J138" s="72"/>
    </row>
    <row r="139" spans="1:11" s="51" customFormat="1" x14ac:dyDescent="0.2">
      <c r="A139" s="80" t="s">
        <v>692</v>
      </c>
      <c r="B139" s="71" t="str">
        <f t="shared" si="19"/>
        <v xml:space="preserve">D9/12 </v>
      </c>
      <c r="C139" s="72"/>
      <c r="D139" s="73"/>
      <c r="E139" s="72"/>
      <c r="F139" s="74"/>
      <c r="G139" s="87"/>
      <c r="H139" s="87"/>
      <c r="I139" s="75"/>
      <c r="J139" s="72"/>
      <c r="K139" s="51" t="s">
        <v>316</v>
      </c>
    </row>
    <row r="140" spans="1:11" s="51" customFormat="1" x14ac:dyDescent="0.2">
      <c r="A140" s="82" t="s">
        <v>695</v>
      </c>
      <c r="B140" s="65"/>
      <c r="C140" s="67" t="s">
        <v>694</v>
      </c>
      <c r="D140" s="68"/>
      <c r="E140" s="69"/>
      <c r="F140" s="69"/>
      <c r="G140" s="63">
        <f>SUM(G141:G152)</f>
        <v>0</v>
      </c>
      <c r="H140" s="63">
        <f>SUM(H141:H152)</f>
        <v>0</v>
      </c>
      <c r="I140" s="63">
        <f>SUM(I141:I152)</f>
        <v>0</v>
      </c>
      <c r="J140" s="64"/>
    </row>
    <row r="141" spans="1:11" s="51" customFormat="1" ht="14.25" customHeight="1" x14ac:dyDescent="0.2">
      <c r="A141" s="80" t="s">
        <v>696</v>
      </c>
      <c r="B141" s="71"/>
      <c r="C141" s="72"/>
      <c r="D141" s="73"/>
      <c r="E141" s="72"/>
      <c r="F141" s="74"/>
      <c r="G141" s="87"/>
      <c r="H141" s="87"/>
      <c r="I141" s="75"/>
      <c r="J141" s="72"/>
    </row>
    <row r="142" spans="1:11" s="51" customFormat="1" ht="13.5" customHeight="1" x14ac:dyDescent="0.2">
      <c r="A142" s="80" t="s">
        <v>697</v>
      </c>
      <c r="B142" s="71" t="str">
        <f t="shared" ref="B142:B152" si="20">CONCATENATE(A142," ",C142)</f>
        <v xml:space="preserve">D10/02 </v>
      </c>
      <c r="C142" s="72"/>
      <c r="D142" s="73"/>
      <c r="E142" s="72"/>
      <c r="F142" s="74"/>
      <c r="G142" s="87"/>
      <c r="H142" s="87"/>
      <c r="I142" s="75"/>
      <c r="J142" s="72"/>
      <c r="K142" s="51" t="s">
        <v>316</v>
      </c>
    </row>
    <row r="143" spans="1:11" s="51" customFormat="1" ht="13.5" customHeight="1" x14ac:dyDescent="0.2">
      <c r="A143" s="80" t="s">
        <v>698</v>
      </c>
      <c r="B143" s="71" t="str">
        <f t="shared" si="20"/>
        <v xml:space="preserve">D10/03 </v>
      </c>
      <c r="C143" s="72"/>
      <c r="D143" s="73"/>
      <c r="E143" s="72"/>
      <c r="F143" s="74"/>
      <c r="G143" s="87"/>
      <c r="H143" s="87"/>
      <c r="I143" s="75"/>
      <c r="J143" s="72"/>
      <c r="K143" s="51" t="s">
        <v>316</v>
      </c>
    </row>
    <row r="144" spans="1:11" s="51" customFormat="1" ht="12" customHeight="1" x14ac:dyDescent="0.2">
      <c r="A144" s="80" t="s">
        <v>699</v>
      </c>
      <c r="B144" s="71" t="str">
        <f t="shared" si="20"/>
        <v xml:space="preserve">D10/04 </v>
      </c>
      <c r="C144" s="72"/>
      <c r="D144" s="73"/>
      <c r="E144" s="72"/>
      <c r="F144" s="74"/>
      <c r="G144" s="87"/>
      <c r="H144" s="87"/>
      <c r="I144" s="75"/>
      <c r="J144" s="72"/>
      <c r="K144" s="51" t="s">
        <v>316</v>
      </c>
    </row>
    <row r="145" spans="1:11" s="51" customFormat="1" x14ac:dyDescent="0.2">
      <c r="A145" s="80" t="s">
        <v>700</v>
      </c>
      <c r="B145" s="71" t="str">
        <f t="shared" si="20"/>
        <v xml:space="preserve">D10/05 </v>
      </c>
      <c r="C145" s="72"/>
      <c r="D145" s="73"/>
      <c r="E145" s="72"/>
      <c r="F145" s="74"/>
      <c r="G145" s="87"/>
      <c r="H145" s="87"/>
      <c r="I145" s="75"/>
      <c r="J145" s="72"/>
      <c r="K145" s="51" t="s">
        <v>316</v>
      </c>
    </row>
    <row r="146" spans="1:11" s="51" customFormat="1" x14ac:dyDescent="0.2">
      <c r="A146" s="80" t="s">
        <v>701</v>
      </c>
      <c r="B146" s="71" t="str">
        <f t="shared" si="20"/>
        <v xml:space="preserve">D10/06 </v>
      </c>
      <c r="C146" s="72"/>
      <c r="D146" s="73"/>
      <c r="E146" s="72"/>
      <c r="F146" s="74"/>
      <c r="G146" s="87"/>
      <c r="H146" s="87"/>
      <c r="I146" s="75"/>
      <c r="J146" s="72"/>
      <c r="K146" s="51" t="s">
        <v>316</v>
      </c>
    </row>
    <row r="147" spans="1:11" s="51" customFormat="1" x14ac:dyDescent="0.2">
      <c r="A147" s="80" t="s">
        <v>702</v>
      </c>
      <c r="B147" s="71" t="str">
        <f t="shared" si="20"/>
        <v xml:space="preserve">D10/07 </v>
      </c>
      <c r="C147" s="72"/>
      <c r="D147" s="73"/>
      <c r="E147" s="72"/>
      <c r="F147" s="74"/>
      <c r="G147" s="87"/>
      <c r="H147" s="87"/>
      <c r="I147" s="75"/>
      <c r="J147" s="72"/>
      <c r="K147" s="51" t="s">
        <v>316</v>
      </c>
    </row>
    <row r="148" spans="1:11" s="51" customFormat="1" x14ac:dyDescent="0.2">
      <c r="A148" s="80" t="s">
        <v>703</v>
      </c>
      <c r="B148" s="71" t="str">
        <f t="shared" si="20"/>
        <v xml:space="preserve">D10/08 </v>
      </c>
      <c r="C148" s="72"/>
      <c r="D148" s="73"/>
      <c r="E148" s="72"/>
      <c r="F148" s="74"/>
      <c r="G148" s="87"/>
      <c r="H148" s="87"/>
      <c r="I148" s="75"/>
      <c r="J148" s="72"/>
      <c r="K148" s="51" t="s">
        <v>316</v>
      </c>
    </row>
    <row r="149" spans="1:11" s="51" customFormat="1" x14ac:dyDescent="0.2">
      <c r="A149" s="80" t="s">
        <v>704</v>
      </c>
      <c r="B149" s="71" t="str">
        <f t="shared" si="20"/>
        <v xml:space="preserve">D10/09 </v>
      </c>
      <c r="C149" s="72"/>
      <c r="D149" s="73"/>
      <c r="E149" s="72"/>
      <c r="F149" s="74"/>
      <c r="G149" s="87"/>
      <c r="H149" s="87"/>
      <c r="I149" s="75"/>
      <c r="J149" s="72"/>
      <c r="K149" s="51" t="s">
        <v>316</v>
      </c>
    </row>
    <row r="150" spans="1:11" s="51" customFormat="1" x14ac:dyDescent="0.2">
      <c r="A150" s="80" t="s">
        <v>705</v>
      </c>
      <c r="B150" s="71" t="str">
        <f t="shared" si="20"/>
        <v xml:space="preserve">D10/10 </v>
      </c>
      <c r="C150" s="72"/>
      <c r="D150" s="73"/>
      <c r="E150" s="72"/>
      <c r="F150" s="74"/>
      <c r="G150" s="87"/>
      <c r="H150" s="87"/>
      <c r="I150" s="75"/>
      <c r="J150" s="72"/>
      <c r="K150" s="51" t="s">
        <v>316</v>
      </c>
    </row>
    <row r="151" spans="1:11" s="51" customFormat="1" x14ac:dyDescent="0.2">
      <c r="A151" s="80" t="s">
        <v>706</v>
      </c>
      <c r="B151" s="71" t="str">
        <f t="shared" si="20"/>
        <v xml:space="preserve">D10/11 </v>
      </c>
      <c r="C151" s="72"/>
      <c r="D151" s="73"/>
      <c r="E151" s="72"/>
      <c r="F151" s="74"/>
      <c r="G151" s="87"/>
      <c r="H151" s="87"/>
      <c r="I151" s="75"/>
      <c r="J151" s="72"/>
      <c r="K151" s="51" t="s">
        <v>316</v>
      </c>
    </row>
    <row r="152" spans="1:11" s="51" customFormat="1" x14ac:dyDescent="0.2">
      <c r="A152" s="80" t="s">
        <v>707</v>
      </c>
      <c r="B152" s="71" t="str">
        <f t="shared" si="20"/>
        <v xml:space="preserve">D10/12 </v>
      </c>
      <c r="C152" s="72"/>
      <c r="D152" s="73"/>
      <c r="E152" s="72"/>
      <c r="F152" s="74"/>
      <c r="G152" s="87"/>
      <c r="H152" s="87"/>
      <c r="I152" s="75"/>
      <c r="J152" s="72"/>
      <c r="K152" s="51" t="s">
        <v>316</v>
      </c>
    </row>
    <row r="153" spans="1:11" x14ac:dyDescent="0.2">
      <c r="G153" s="88"/>
      <c r="H153" s="88"/>
    </row>
    <row r="154" spans="1:11" x14ac:dyDescent="0.2"/>
    <row r="155" spans="1:11" x14ac:dyDescent="0.2"/>
    <row r="156" spans="1:11" x14ac:dyDescent="0.2"/>
    <row r="157" spans="1:11" x14ac:dyDescent="0.2"/>
    <row r="158" spans="1:11" x14ac:dyDescent="0.2"/>
    <row r="159" spans="1:11" x14ac:dyDescent="0.2"/>
    <row r="160" spans="1:11"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sheetData>
  <mergeCells count="4">
    <mergeCell ref="A1:E1"/>
    <mergeCell ref="F1:J1"/>
    <mergeCell ref="D3:F3"/>
    <mergeCell ref="G3:I3"/>
  </mergeCells>
  <phoneticPr fontId="4" type="noConversion"/>
  <conditionalFormatting sqref="H23 H102:H113">
    <cfRule type="cellIs" dxfId="24" priority="58" operator="lessThan">
      <formula>0</formula>
    </cfRule>
  </conditionalFormatting>
  <conditionalFormatting sqref="H37:H48">
    <cfRule type="cellIs" dxfId="23" priority="35" operator="lessThan">
      <formula>0</formula>
    </cfRule>
  </conditionalFormatting>
  <conditionalFormatting sqref="H50:H61">
    <cfRule type="cellIs" dxfId="22" priority="34" operator="lessThan">
      <formula>0</formula>
    </cfRule>
  </conditionalFormatting>
  <conditionalFormatting sqref="H63:H74">
    <cfRule type="cellIs" dxfId="21" priority="33" operator="lessThan">
      <formula>0</formula>
    </cfRule>
  </conditionalFormatting>
  <conditionalFormatting sqref="H76:H87">
    <cfRule type="cellIs" dxfId="20" priority="32" operator="lessThan">
      <formula>0</formula>
    </cfRule>
  </conditionalFormatting>
  <conditionalFormatting sqref="H89:H100">
    <cfRule type="cellIs" dxfId="19" priority="31" operator="lessThan">
      <formula>0</formula>
    </cfRule>
  </conditionalFormatting>
  <conditionalFormatting sqref="H115:H126">
    <cfRule type="cellIs" dxfId="18" priority="29" operator="lessThan">
      <formula>0</formula>
    </cfRule>
  </conditionalFormatting>
  <conditionalFormatting sqref="H128:H139">
    <cfRule type="cellIs" dxfId="17" priority="28" operator="lessThan">
      <formula>0</formula>
    </cfRule>
  </conditionalFormatting>
  <conditionalFormatting sqref="H145:H152">
    <cfRule type="cellIs" dxfId="16" priority="27" operator="lessThan">
      <formula>0</formula>
    </cfRule>
  </conditionalFormatting>
  <conditionalFormatting sqref="H24">
    <cfRule type="cellIs" dxfId="15" priority="20" operator="lessThan">
      <formula>0</formula>
    </cfRule>
  </conditionalFormatting>
  <conditionalFormatting sqref="H27">
    <cfRule type="cellIs" dxfId="14" priority="17" operator="lessThan">
      <formula>0</formula>
    </cfRule>
  </conditionalFormatting>
  <conditionalFormatting sqref="H28">
    <cfRule type="cellIs" dxfId="13" priority="16" operator="lessThan">
      <formula>0</formula>
    </cfRule>
  </conditionalFormatting>
  <conditionalFormatting sqref="H29">
    <cfRule type="cellIs" dxfId="12" priority="15" operator="lessThan">
      <formula>0</formula>
    </cfRule>
  </conditionalFormatting>
  <conditionalFormatting sqref="H30">
    <cfRule type="cellIs" dxfId="11" priority="14" operator="lessThan">
      <formula>0</formula>
    </cfRule>
  </conditionalFormatting>
  <conditionalFormatting sqref="H31">
    <cfRule type="cellIs" dxfId="10" priority="13" operator="lessThan">
      <formula>0</formula>
    </cfRule>
  </conditionalFormatting>
  <conditionalFormatting sqref="H32:H33">
    <cfRule type="cellIs" dxfId="9" priority="12" operator="lessThan">
      <formula>0</formula>
    </cfRule>
  </conditionalFormatting>
  <conditionalFormatting sqref="I5">
    <cfRule type="cellIs" dxfId="8" priority="10" stopIfTrue="1" operator="lessThan">
      <formula>0.05</formula>
    </cfRule>
  </conditionalFormatting>
  <conditionalFormatting sqref="H34">
    <cfRule type="cellIs" dxfId="7" priority="9" operator="lessThan">
      <formula>0</formula>
    </cfRule>
  </conditionalFormatting>
  <conditionalFormatting sqref="H35">
    <cfRule type="cellIs" dxfId="6" priority="8" operator="lessThan">
      <formula>0</formula>
    </cfRule>
  </conditionalFormatting>
  <conditionalFormatting sqref="H141">
    <cfRule type="cellIs" dxfId="5" priority="6" operator="lessThan">
      <formula>0</formula>
    </cfRule>
  </conditionalFormatting>
  <conditionalFormatting sqref="H142">
    <cfRule type="cellIs" dxfId="4" priority="5" operator="lessThan">
      <formula>0</formula>
    </cfRule>
  </conditionalFormatting>
  <conditionalFormatting sqref="H143">
    <cfRule type="cellIs" dxfId="3" priority="4" operator="lessThan">
      <formula>0</formula>
    </cfRule>
  </conditionalFormatting>
  <conditionalFormatting sqref="H25">
    <cfRule type="cellIs" dxfId="2" priority="3" operator="lessThan">
      <formula>0</formula>
    </cfRule>
  </conditionalFormatting>
  <conditionalFormatting sqref="H26">
    <cfRule type="cellIs" dxfId="1" priority="2" operator="lessThan">
      <formula>0</formula>
    </cfRule>
  </conditionalFormatting>
  <conditionalFormatting sqref="H144">
    <cfRule type="cellIs" dxfId="0" priority="1" operator="lessThan">
      <formula>0</formula>
    </cfRule>
  </conditionalFormatting>
  <dataValidations count="3">
    <dataValidation type="whole" operator="greaterThanOrEqual" allowBlank="1" showInputMessage="1" showErrorMessage="1" errorTitle="Uwaga!" error="W tym polu można wprowadzać tylko liczby całkowite" sqref="D22:D33 D36:D152">
      <formula1>0</formula1>
    </dataValidation>
    <dataValidation type="whole" operator="greaterThanOrEqual" allowBlank="1" showErrorMessage="1" errorTitle="Uwaga!" error="W tym polu można wprowadzać tylko liczby całkowite." sqref="I89:I100 I37:I48 I50:I61 I76:I87 I63:I74 I115:I126 I23:I33 I128:I139 I141:I152 I102:I113">
      <formula1>0</formula1>
    </dataValidation>
    <dataValidation type="whole" operator="greaterThanOrEqual" allowBlank="1" showInputMessage="1" showErrorMessage="1" errorTitle="Uwaga!" error="W tym polu można wprowadzać tylko liczby całokowite" sqref="F22:F33 F36:F152">
      <formula1>0</formula1>
    </dataValidation>
  </dataValidations>
  <printOptions horizontalCentered="1"/>
  <pageMargins left="0.59" right="0.59" top="0.6100000000000001" bottom="1" header="0.5" footer="0.5"/>
  <pageSetup paperSize="9" scale="78" fitToHeight="0" orientation="landscape" useFirstPageNumber="1" horizontalDpi="300" verticalDpi="300" r:id="rId1"/>
  <headerFooter>
    <oddFooter>&amp;C&amp;K000000Strona &amp;P z &amp;N</oddFooter>
  </headerFooter>
  <ignoredErrors>
    <ignoredError sqref="G36" formula="1"/>
  </ignoredError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2578125" defaultRowHeight="15.75" customHeight="1" x14ac:dyDescent="0.2"/>
  <cols>
    <col min="1" max="1" width="56" customWidth="1"/>
    <col min="2" max="2" width="50.140625" customWidth="1"/>
  </cols>
  <sheetData>
    <row r="1" spans="1:6" ht="15.75" customHeight="1" x14ac:dyDescent="0.2">
      <c r="A1" s="8" t="s">
        <v>3</v>
      </c>
      <c r="F1" s="1"/>
    </row>
    <row r="2" spans="1:6" ht="15.75" customHeight="1" x14ac:dyDescent="0.2">
      <c r="A2" s="8" t="s">
        <v>5</v>
      </c>
      <c r="F2" s="1"/>
    </row>
    <row r="3" spans="1:6" ht="15.75" customHeight="1" x14ac:dyDescent="0.2">
      <c r="A3" s="8" t="s">
        <v>7</v>
      </c>
      <c r="F3" s="1"/>
    </row>
    <row r="4" spans="1:6" ht="15.75" customHeight="1" x14ac:dyDescent="0.2">
      <c r="A4" s="8" t="s">
        <v>8</v>
      </c>
      <c r="F4" s="1"/>
    </row>
    <row r="5" spans="1:6" ht="15.75" customHeight="1" x14ac:dyDescent="0.2">
      <c r="A5" s="8" t="s">
        <v>9</v>
      </c>
      <c r="F5" s="1"/>
    </row>
    <row r="6" spans="1:6" ht="15.75" customHeight="1" x14ac:dyDescent="0.2">
      <c r="A6" s="8" t="s">
        <v>10</v>
      </c>
      <c r="F6" s="1"/>
    </row>
    <row r="7" spans="1:6" ht="15.75" customHeight="1" x14ac:dyDescent="0.2">
      <c r="A7" s="8" t="s">
        <v>11</v>
      </c>
      <c r="F7" s="1"/>
    </row>
    <row r="8" spans="1:6" ht="15.75" customHeight="1" x14ac:dyDescent="0.2">
      <c r="A8" s="8" t="s">
        <v>12</v>
      </c>
      <c r="F8" s="1"/>
    </row>
    <row r="9" spans="1:6" ht="15.75" customHeight="1" x14ac:dyDescent="0.2">
      <c r="A9" s="8"/>
      <c r="F9" s="1"/>
    </row>
    <row r="10" spans="1:6" ht="15.75" customHeight="1" x14ac:dyDescent="0.2">
      <c r="A10" s="8" t="s">
        <v>13</v>
      </c>
      <c r="F10" s="1"/>
    </row>
    <row r="11" spans="1:6" ht="15.75" customHeight="1" x14ac:dyDescent="0.2">
      <c r="A11" s="8"/>
      <c r="F11" s="1"/>
    </row>
    <row r="12" spans="1:6" ht="15.75" customHeight="1" x14ac:dyDescent="0.2">
      <c r="A12" s="8" t="s">
        <v>14</v>
      </c>
      <c r="F12" s="1"/>
    </row>
    <row r="13" spans="1:6" ht="15.75" customHeight="1" x14ac:dyDescent="0.2">
      <c r="A13" s="8"/>
      <c r="F13" s="1"/>
    </row>
    <row r="14" spans="1:6" ht="15.75" customHeight="1" x14ac:dyDescent="0.2">
      <c r="A14" s="9" t="s">
        <v>15</v>
      </c>
      <c r="F14" s="1"/>
    </row>
    <row r="15" spans="1:6" ht="15.75" customHeight="1" x14ac:dyDescent="0.2">
      <c r="A15" s="8"/>
      <c r="F15" s="10"/>
    </row>
    <row r="16" spans="1:6" ht="15.75" customHeight="1" x14ac:dyDescent="0.2">
      <c r="A16" s="8" t="s">
        <v>16</v>
      </c>
      <c r="F16" s="1"/>
    </row>
    <row r="17" spans="1:6" ht="15.75" customHeight="1" x14ac:dyDescent="0.2">
      <c r="A17" s="8" t="s">
        <v>17</v>
      </c>
      <c r="F17" s="10"/>
    </row>
    <row r="18" spans="1:6" ht="15.75" customHeight="1" x14ac:dyDescent="0.2">
      <c r="A18" s="9" t="s">
        <v>239</v>
      </c>
    </row>
    <row r="19" spans="1:6" ht="15.75" customHeight="1" x14ac:dyDescent="0.2">
      <c r="A19" s="9" t="s">
        <v>241</v>
      </c>
    </row>
    <row r="20" spans="1:6" ht="15.75" customHeight="1" x14ac:dyDescent="0.2">
      <c r="A20" s="8" t="s">
        <v>20</v>
      </c>
      <c r="F20" s="1"/>
    </row>
    <row r="21" spans="1:6" ht="15.75" customHeight="1" x14ac:dyDescent="0.2">
      <c r="A21" s="9" t="s">
        <v>21</v>
      </c>
      <c r="F21" s="1"/>
    </row>
    <row r="22" spans="1:6" ht="15.75" customHeight="1" x14ac:dyDescent="0.2">
      <c r="A22" s="8" t="s">
        <v>22</v>
      </c>
      <c r="F22" s="1"/>
    </row>
    <row r="23" spans="1:6" ht="15.75" customHeight="1" x14ac:dyDescent="0.2">
      <c r="A23" s="8"/>
      <c r="F23" s="1"/>
    </row>
    <row r="24" spans="1:6" ht="15.75" customHeight="1" x14ac:dyDescent="0.2">
      <c r="A24" s="8"/>
      <c r="F24" s="1"/>
    </row>
    <row r="25" spans="1:6" ht="15.75" customHeight="1" x14ac:dyDescent="0.2">
      <c r="A25" s="8" t="s">
        <v>23</v>
      </c>
      <c r="F25" s="1"/>
    </row>
    <row r="26" spans="1:6" ht="15.75" customHeight="1" x14ac:dyDescent="0.2">
      <c r="A26" s="9" t="s">
        <v>242</v>
      </c>
      <c r="F26" s="1"/>
    </row>
    <row r="27" spans="1:6" ht="15.75" customHeight="1" x14ac:dyDescent="0.2">
      <c r="A27" s="8" t="s">
        <v>25</v>
      </c>
      <c r="F27" s="1"/>
    </row>
    <row r="28" spans="1:6" ht="15.75" customHeight="1" x14ac:dyDescent="0.2">
      <c r="A28" s="8" t="s">
        <v>26</v>
      </c>
      <c r="F28" s="1"/>
    </row>
    <row r="29" spans="1:6" ht="15.75" customHeight="1" x14ac:dyDescent="0.2">
      <c r="A29" s="8" t="s">
        <v>27</v>
      </c>
      <c r="F29" s="1"/>
    </row>
    <row r="30" spans="1:6" ht="15.75" customHeight="1" x14ac:dyDescent="0.2">
      <c r="A30" s="8" t="s">
        <v>29</v>
      </c>
      <c r="F30" s="1"/>
    </row>
    <row r="31" spans="1:6" ht="15.75" customHeight="1" x14ac:dyDescent="0.2">
      <c r="A31" s="8" t="s">
        <v>26</v>
      </c>
      <c r="F31" s="1"/>
    </row>
    <row r="32" spans="1:6" ht="15.75" customHeight="1" x14ac:dyDescent="0.2">
      <c r="A32" s="8" t="s">
        <v>30</v>
      </c>
      <c r="F32" s="1"/>
    </row>
    <row r="33" spans="1:6" ht="15.75" customHeight="1" x14ac:dyDescent="0.2">
      <c r="A33" s="8" t="s">
        <v>29</v>
      </c>
      <c r="F33" s="1"/>
    </row>
    <row r="34" spans="1:6" ht="15.75" customHeight="1" x14ac:dyDescent="0.2">
      <c r="A34" s="8" t="s">
        <v>26</v>
      </c>
      <c r="F34" s="1"/>
    </row>
    <row r="35" spans="1:6" ht="15.75" customHeight="1" x14ac:dyDescent="0.2">
      <c r="A35" s="8" t="s">
        <v>31</v>
      </c>
    </row>
    <row r="36" spans="1:6" ht="15.75" customHeight="1" x14ac:dyDescent="0.2">
      <c r="A36" s="8" t="s">
        <v>29</v>
      </c>
      <c r="F36" s="1"/>
    </row>
    <row r="37" spans="1:6" ht="15.75" customHeight="1" x14ac:dyDescent="0.2">
      <c r="A37" s="8" t="s">
        <v>26</v>
      </c>
      <c r="F37" s="1"/>
    </row>
    <row r="38" spans="1:6" ht="15.75" customHeight="1" x14ac:dyDescent="0.2">
      <c r="A38" s="8" t="s">
        <v>32</v>
      </c>
      <c r="F38" s="1"/>
    </row>
    <row r="39" spans="1:6" ht="15.75" customHeight="1" x14ac:dyDescent="0.2">
      <c r="A39" s="8" t="s">
        <v>29</v>
      </c>
      <c r="F39" s="1"/>
    </row>
    <row r="40" spans="1:6" ht="15.75" customHeight="1" x14ac:dyDescent="0.2">
      <c r="A40" s="8" t="s">
        <v>26</v>
      </c>
      <c r="F40" s="1"/>
    </row>
    <row r="41" spans="1:6" ht="15.75" customHeight="1" x14ac:dyDescent="0.2">
      <c r="A41" s="8" t="s">
        <v>35</v>
      </c>
      <c r="F41" s="1"/>
    </row>
    <row r="42" spans="1:6" ht="15.75" customHeight="1" x14ac:dyDescent="0.2">
      <c r="A42" s="8" t="s">
        <v>29</v>
      </c>
      <c r="F42" s="1"/>
    </row>
    <row r="43" spans="1:6" ht="15.75" customHeight="1" x14ac:dyDescent="0.2">
      <c r="A43" s="8" t="s">
        <v>26</v>
      </c>
    </row>
    <row r="44" spans="1:6" ht="15.75" customHeight="1" x14ac:dyDescent="0.2">
      <c r="A44" s="8" t="s">
        <v>40</v>
      </c>
      <c r="F44" s="1"/>
    </row>
    <row r="45" spans="1:6" ht="15.75" customHeight="1" x14ac:dyDescent="0.2">
      <c r="A45" s="8" t="s">
        <v>29</v>
      </c>
      <c r="F45" s="1"/>
    </row>
    <row r="46" spans="1:6" ht="15.75" customHeight="1" x14ac:dyDescent="0.2">
      <c r="A46" s="8" t="s">
        <v>26</v>
      </c>
      <c r="F46" s="1"/>
    </row>
    <row r="47" spans="1:6" ht="15.75" customHeight="1" x14ac:dyDescent="0.2">
      <c r="A47" s="8" t="s">
        <v>46</v>
      </c>
      <c r="F47" s="1"/>
    </row>
    <row r="48" spans="1:6" ht="15.75" customHeight="1" x14ac:dyDescent="0.2">
      <c r="A48" s="8" t="s">
        <v>29</v>
      </c>
      <c r="F48" s="1"/>
    </row>
    <row r="49" spans="1:6" ht="15.75" customHeight="1" x14ac:dyDescent="0.2">
      <c r="A49" s="8" t="s">
        <v>26</v>
      </c>
      <c r="F49" s="1"/>
    </row>
    <row r="50" spans="1:6" ht="15.75" customHeight="1" x14ac:dyDescent="0.2">
      <c r="A50" s="8" t="s">
        <v>53</v>
      </c>
      <c r="F50" s="1"/>
    </row>
    <row r="51" spans="1:6" ht="15.75" customHeight="1" x14ac:dyDescent="0.2">
      <c r="A51" s="8" t="s">
        <v>29</v>
      </c>
      <c r="F51" s="1"/>
    </row>
    <row r="52" spans="1:6" ht="15.75" customHeight="1" x14ac:dyDescent="0.2">
      <c r="A52" s="8" t="s">
        <v>26</v>
      </c>
    </row>
    <row r="53" spans="1:6" ht="15.75" customHeight="1" x14ac:dyDescent="0.2">
      <c r="A53" s="8" t="s">
        <v>57</v>
      </c>
      <c r="F53" s="1"/>
    </row>
    <row r="54" spans="1:6" ht="15.75" customHeight="1" x14ac:dyDescent="0.2">
      <c r="A54" s="8" t="s">
        <v>29</v>
      </c>
      <c r="F54" s="1"/>
    </row>
    <row r="55" spans="1:6" ht="15.75" customHeight="1" x14ac:dyDescent="0.2">
      <c r="A55" s="8" t="s">
        <v>26</v>
      </c>
      <c r="F55" s="1"/>
    </row>
    <row r="56" spans="1:6" ht="15.75" customHeight="1" x14ac:dyDescent="0.2">
      <c r="A56" s="8" t="s">
        <v>62</v>
      </c>
      <c r="F56" s="1"/>
    </row>
    <row r="57" spans="1:6" ht="15.75" customHeight="1" x14ac:dyDescent="0.2">
      <c r="A57" s="8" t="s">
        <v>29</v>
      </c>
      <c r="F57" s="1"/>
    </row>
    <row r="58" spans="1:6" ht="15.75" customHeight="1" x14ac:dyDescent="0.2">
      <c r="A58" s="8" t="s">
        <v>26</v>
      </c>
      <c r="F58" s="1"/>
    </row>
    <row r="59" spans="1:6" ht="15.75" customHeight="1" x14ac:dyDescent="0.2">
      <c r="A59" s="8" t="s">
        <v>69</v>
      </c>
      <c r="F59" s="1"/>
    </row>
    <row r="60" spans="1:6" ht="15.75" customHeight="1" x14ac:dyDescent="0.2">
      <c r="A60" s="8" t="s">
        <v>29</v>
      </c>
      <c r="F60" s="1"/>
    </row>
    <row r="61" spans="1:6" ht="15.75" customHeight="1" x14ac:dyDescent="0.2">
      <c r="A61" s="8" t="s">
        <v>26</v>
      </c>
    </row>
    <row r="62" spans="1:6" ht="15.75" customHeight="1" x14ac:dyDescent="0.2">
      <c r="A62" s="8" t="s">
        <v>86</v>
      </c>
    </row>
    <row r="63" spans="1:6" ht="15.75" customHeight="1" x14ac:dyDescent="0.2">
      <c r="A63" s="8" t="s">
        <v>29</v>
      </c>
      <c r="F63" s="1"/>
    </row>
    <row r="64" spans="1:6" ht="15.75" customHeight="1" x14ac:dyDescent="0.2">
      <c r="A64" s="8" t="s">
        <v>26</v>
      </c>
      <c r="F64" s="1"/>
    </row>
    <row r="65" spans="1:6" ht="15.75" customHeight="1" x14ac:dyDescent="0.2">
      <c r="A65" s="8" t="s">
        <v>91</v>
      </c>
      <c r="F65" s="1"/>
    </row>
    <row r="66" spans="1:6" ht="15.75" customHeight="1" x14ac:dyDescent="0.2">
      <c r="A66" s="8" t="s">
        <v>29</v>
      </c>
      <c r="F66" s="1"/>
    </row>
    <row r="67" spans="1:6" ht="15.75" customHeight="1" x14ac:dyDescent="0.2">
      <c r="A67" s="8" t="s">
        <v>26</v>
      </c>
      <c r="F67" s="1"/>
    </row>
    <row r="68" spans="1:6" ht="15.75" customHeight="1" x14ac:dyDescent="0.2">
      <c r="A68" s="8" t="s">
        <v>95</v>
      </c>
      <c r="F68" s="1"/>
    </row>
    <row r="69" spans="1:6" ht="15.75" customHeight="1" x14ac:dyDescent="0.2">
      <c r="A69" s="8" t="s">
        <v>96</v>
      </c>
      <c r="F69" s="1"/>
    </row>
    <row r="70" spans="1:6" ht="15.75" customHeight="1" x14ac:dyDescent="0.2">
      <c r="A70" s="8" t="s">
        <v>99</v>
      </c>
      <c r="F70" s="1"/>
    </row>
    <row r="71" spans="1:6" ht="15.75" customHeight="1" x14ac:dyDescent="0.2">
      <c r="A71" s="8"/>
      <c r="F71" s="1"/>
    </row>
    <row r="72" spans="1:6" ht="15.75" customHeight="1" x14ac:dyDescent="0.2">
      <c r="A72" s="8" t="s">
        <v>113</v>
      </c>
      <c r="F72" s="1"/>
    </row>
    <row r="73" spans="1:6" ht="15.75" customHeight="1" x14ac:dyDescent="0.2">
      <c r="A73" s="8" t="s">
        <v>115</v>
      </c>
      <c r="F73" s="1"/>
    </row>
    <row r="74" spans="1:6" ht="15.75" customHeight="1" x14ac:dyDescent="0.2">
      <c r="A74" s="8" t="s">
        <v>117</v>
      </c>
      <c r="F74" s="1"/>
    </row>
    <row r="75" spans="1:6" ht="15.75" customHeight="1" x14ac:dyDescent="0.2">
      <c r="A75" s="8" t="s">
        <v>134</v>
      </c>
      <c r="F75" s="1"/>
    </row>
    <row r="76" spans="1:6" ht="15.75" customHeight="1" x14ac:dyDescent="0.2">
      <c r="A76" s="8" t="s">
        <v>144</v>
      </c>
      <c r="F76" s="1"/>
    </row>
    <row r="77" spans="1:6" ht="15.75" customHeight="1" x14ac:dyDescent="0.2">
      <c r="A77" s="8" t="s">
        <v>161</v>
      </c>
      <c r="F77" s="1"/>
    </row>
    <row r="78" spans="1:6" ht="15.75" customHeight="1" x14ac:dyDescent="0.2">
      <c r="A78" s="8" t="s">
        <v>172</v>
      </c>
    </row>
    <row r="79" spans="1:6" ht="15.75" customHeight="1" x14ac:dyDescent="0.2">
      <c r="A79" s="9" t="s">
        <v>176</v>
      </c>
      <c r="F79" s="1"/>
    </row>
    <row r="80" spans="1:6" ht="15.75" customHeight="1" x14ac:dyDescent="0.2">
      <c r="A80" s="9" t="s">
        <v>177</v>
      </c>
      <c r="F80" s="1"/>
    </row>
    <row r="81" spans="1:6" ht="15.75" customHeight="1" x14ac:dyDescent="0.2">
      <c r="A81" s="8" t="s">
        <v>185</v>
      </c>
      <c r="F81" s="1"/>
    </row>
    <row r="82" spans="1:6" ht="15.75" customHeight="1" x14ac:dyDescent="0.2">
      <c r="A82" s="8" t="s">
        <v>190</v>
      </c>
      <c r="F82" s="1"/>
    </row>
    <row r="83" spans="1:6" ht="15.75" customHeight="1" x14ac:dyDescent="0.2">
      <c r="A83" s="8" t="s">
        <v>194</v>
      </c>
      <c r="F83" s="1"/>
    </row>
    <row r="84" spans="1:6" ht="15.75" customHeight="1" x14ac:dyDescent="0.2">
      <c r="A84" s="8" t="s">
        <v>201</v>
      </c>
      <c r="F84" s="1"/>
    </row>
    <row r="85" spans="1:6" ht="15.75" customHeight="1" x14ac:dyDescent="0.2">
      <c r="A85" s="8"/>
      <c r="F85" s="1"/>
    </row>
    <row r="86" spans="1:6" ht="15.75" customHeight="1" x14ac:dyDescent="0.2">
      <c r="A86" s="8" t="s">
        <v>207</v>
      </c>
      <c r="F86" s="1"/>
    </row>
    <row r="87" spans="1:6" ht="15.75" customHeight="1" x14ac:dyDescent="0.2">
      <c r="A87" s="8"/>
      <c r="F87" s="1"/>
    </row>
    <row r="88" spans="1:6" ht="15.75" customHeight="1" x14ac:dyDescent="0.2">
      <c r="A88" s="8" t="s">
        <v>228</v>
      </c>
      <c r="F88" s="1"/>
    </row>
    <row r="89" spans="1:6" ht="15.75" customHeight="1" x14ac:dyDescent="0.2">
      <c r="A89" s="8" t="s">
        <v>233</v>
      </c>
    </row>
    <row r="90" spans="1:6" ht="15.75" customHeight="1" x14ac:dyDescent="0.2">
      <c r="A90" s="8" t="s">
        <v>238</v>
      </c>
    </row>
    <row r="91" spans="1:6" ht="15.75" customHeight="1" x14ac:dyDescent="0.2">
      <c r="A91" s="8" t="s">
        <v>240</v>
      </c>
      <c r="F91" s="1"/>
    </row>
    <row r="92" spans="1:6" ht="15.75" customHeight="1" x14ac:dyDescent="0.2">
      <c r="A92" s="8" t="s">
        <v>244</v>
      </c>
      <c r="F92" s="1"/>
    </row>
    <row r="93" spans="1:6" ht="15.75" customHeight="1" x14ac:dyDescent="0.2">
      <c r="A93" s="8" t="s">
        <v>248</v>
      </c>
      <c r="F93" s="1"/>
    </row>
    <row r="94" spans="1:6" ht="15.75" customHeight="1" x14ac:dyDescent="0.2">
      <c r="A94" s="8" t="s">
        <v>249</v>
      </c>
      <c r="F94" s="1"/>
    </row>
    <row r="95" spans="1:6" ht="15.75" customHeight="1" x14ac:dyDescent="0.2">
      <c r="A95" s="8"/>
      <c r="F95" s="1"/>
    </row>
    <row r="96" spans="1:6" ht="15.75" customHeight="1" x14ac:dyDescent="0.2">
      <c r="A96" s="8" t="s">
        <v>250</v>
      </c>
      <c r="F96" s="1"/>
    </row>
    <row r="97" spans="1:6" ht="15.75" customHeight="1" x14ac:dyDescent="0.2">
      <c r="A97" s="8" t="s">
        <v>252</v>
      </c>
      <c r="F97" s="1"/>
    </row>
    <row r="98" spans="1:6" ht="15.75" customHeight="1" x14ac:dyDescent="0.2">
      <c r="A98" s="8" t="s">
        <v>257</v>
      </c>
      <c r="F98" s="1"/>
    </row>
    <row r="99" spans="1:6" ht="15.75" customHeight="1" x14ac:dyDescent="0.2">
      <c r="A99" s="8" t="s">
        <v>258</v>
      </c>
      <c r="F99" s="1"/>
    </row>
    <row r="100" spans="1:6" ht="15.75" customHeight="1" x14ac:dyDescent="0.2">
      <c r="A100" s="8" t="s">
        <v>259</v>
      </c>
      <c r="F100" s="1"/>
    </row>
    <row r="101" spans="1:6" ht="15.75" customHeight="1" x14ac:dyDescent="0.2">
      <c r="A101" s="8" t="s">
        <v>260</v>
      </c>
      <c r="F101" s="1"/>
    </row>
    <row r="102" spans="1:6" ht="15.75" customHeight="1" x14ac:dyDescent="0.2">
      <c r="A102" s="8" t="s">
        <v>261</v>
      </c>
      <c r="F102" s="1"/>
    </row>
    <row r="103" spans="1:6" ht="15.75" customHeight="1" x14ac:dyDescent="0.2">
      <c r="A103" s="8" t="s">
        <v>262</v>
      </c>
      <c r="F103" s="1"/>
    </row>
    <row r="104" spans="1:6" ht="15.75" customHeight="1" x14ac:dyDescent="0.2">
      <c r="A104" s="8" t="s">
        <v>263</v>
      </c>
      <c r="F104" s="1"/>
    </row>
    <row r="105" spans="1:6" ht="15.75" customHeight="1" x14ac:dyDescent="0.2">
      <c r="A105" s="8" t="s">
        <v>265</v>
      </c>
      <c r="F105" s="1"/>
    </row>
    <row r="106" spans="1:6" ht="15.75" customHeight="1" x14ac:dyDescent="0.2">
      <c r="A106" s="8" t="s">
        <v>266</v>
      </c>
      <c r="F106" s="1"/>
    </row>
    <row r="107" spans="1:6" ht="15.75" customHeight="1" x14ac:dyDescent="0.2">
      <c r="A107" s="8" t="s">
        <v>268</v>
      </c>
      <c r="F107" s="1"/>
    </row>
    <row r="108" spans="1:6" ht="15.75" customHeight="1" x14ac:dyDescent="0.2">
      <c r="A108" s="8" t="s">
        <v>271</v>
      </c>
      <c r="F108" s="1"/>
    </row>
    <row r="109" spans="1:6" ht="15.75" customHeight="1" x14ac:dyDescent="0.2">
      <c r="A109" s="8" t="s">
        <v>272</v>
      </c>
      <c r="F109" s="1"/>
    </row>
    <row r="110" spans="1:6" ht="15.75" customHeight="1" x14ac:dyDescent="0.2">
      <c r="A110" s="8" t="s">
        <v>275</v>
      </c>
      <c r="F110" s="1"/>
    </row>
    <row r="111" spans="1:6" ht="15.75" customHeight="1" x14ac:dyDescent="0.2">
      <c r="A111" s="8" t="s">
        <v>277</v>
      </c>
      <c r="F111" s="1"/>
    </row>
    <row r="112" spans="1:6" ht="15.75" customHeight="1" x14ac:dyDescent="0.2">
      <c r="A112" s="8" t="s">
        <v>279</v>
      </c>
      <c r="F112" s="1"/>
    </row>
    <row r="113" spans="1:6" ht="15.75" customHeight="1" x14ac:dyDescent="0.2">
      <c r="A113" s="8" t="s">
        <v>281</v>
      </c>
      <c r="F113" s="1"/>
    </row>
    <row r="114" spans="1:6" ht="15.75" customHeight="1" x14ac:dyDescent="0.2">
      <c r="A114" s="8" t="s">
        <v>283</v>
      </c>
      <c r="F114" s="1"/>
    </row>
    <row r="115" spans="1:6" ht="15.75" customHeight="1" x14ac:dyDescent="0.2">
      <c r="A115" s="8" t="s">
        <v>285</v>
      </c>
      <c r="F115" s="1"/>
    </row>
    <row r="116" spans="1:6" ht="15.75" customHeight="1" x14ac:dyDescent="0.2">
      <c r="A116" s="8" t="s">
        <v>286</v>
      </c>
      <c r="F116" s="1"/>
    </row>
    <row r="117" spans="1:6" ht="15.75" customHeight="1" x14ac:dyDescent="0.2">
      <c r="A117" s="8" t="s">
        <v>288</v>
      </c>
      <c r="F117" s="1"/>
    </row>
    <row r="118" spans="1:6" ht="15.75" customHeight="1" x14ac:dyDescent="0.2">
      <c r="A118" s="8" t="s">
        <v>290</v>
      </c>
      <c r="F118" s="1"/>
    </row>
    <row r="119" spans="1:6" ht="15.75" customHeight="1" x14ac:dyDescent="0.2">
      <c r="A119" s="8" t="s">
        <v>291</v>
      </c>
      <c r="F119" s="1"/>
    </row>
    <row r="120" spans="1:6" ht="15.75" customHeight="1" x14ac:dyDescent="0.2">
      <c r="A120" s="8" t="s">
        <v>292</v>
      </c>
      <c r="F120" s="1"/>
    </row>
    <row r="121" spans="1:6" ht="15.75" customHeight="1" x14ac:dyDescent="0.2">
      <c r="A121" s="8" t="s">
        <v>293</v>
      </c>
      <c r="F121" s="1"/>
    </row>
    <row r="122" spans="1:6" ht="15.75" customHeight="1" x14ac:dyDescent="0.2">
      <c r="A122" s="8"/>
      <c r="F122" s="1"/>
    </row>
    <row r="123" spans="1:6" ht="15.75" customHeight="1" x14ac:dyDescent="0.2">
      <c r="A123" s="8" t="s">
        <v>294</v>
      </c>
      <c r="F123" s="1"/>
    </row>
    <row r="124" spans="1:6" ht="15.75" customHeight="1" x14ac:dyDescent="0.2">
      <c r="A124" s="14"/>
      <c r="F124" s="1"/>
    </row>
    <row r="125" spans="1:6" ht="15.75" customHeight="1" x14ac:dyDescent="0.2">
      <c r="A125" s="14"/>
      <c r="F125" s="1"/>
    </row>
    <row r="126" spans="1:6" ht="15.75" customHeight="1" x14ac:dyDescent="0.2">
      <c r="A126" s="14"/>
      <c r="F126" s="1"/>
    </row>
    <row r="127" spans="1:6" ht="15.75" customHeight="1" x14ac:dyDescent="0.2">
      <c r="A127" s="14"/>
      <c r="F127" s="1"/>
    </row>
    <row r="128" spans="1:6" ht="15.75" customHeight="1" x14ac:dyDescent="0.2">
      <c r="A128" s="14"/>
      <c r="F128" s="1"/>
    </row>
    <row r="129" spans="1:6" ht="15.75" customHeight="1" x14ac:dyDescent="0.2">
      <c r="A129" s="14"/>
      <c r="F129" s="1"/>
    </row>
    <row r="130" spans="1:6" ht="15.75" customHeight="1" x14ac:dyDescent="0.2">
      <c r="A130" s="14"/>
      <c r="F130" s="1"/>
    </row>
    <row r="131" spans="1:6" ht="15.75" customHeight="1" x14ac:dyDescent="0.2">
      <c r="A131" s="14"/>
      <c r="F131" s="1"/>
    </row>
    <row r="132" spans="1:6" ht="15.75" customHeight="1" x14ac:dyDescent="0.2">
      <c r="A132" s="14"/>
      <c r="F132" s="1"/>
    </row>
    <row r="133" spans="1:6" ht="15.75" customHeight="1" x14ac:dyDescent="0.2">
      <c r="A133" s="14"/>
      <c r="F133" s="1"/>
    </row>
    <row r="134" spans="1:6" ht="15.75" customHeight="1" x14ac:dyDescent="0.2">
      <c r="A134" s="14"/>
      <c r="F134" s="1"/>
    </row>
    <row r="135" spans="1:6" ht="15.75" customHeight="1" x14ac:dyDescent="0.2">
      <c r="A135" s="14"/>
      <c r="F135" s="1"/>
    </row>
    <row r="136" spans="1:6" ht="15.75" customHeight="1" x14ac:dyDescent="0.2">
      <c r="A136" s="14"/>
      <c r="F136" s="1"/>
    </row>
    <row r="137" spans="1:6" ht="15.75" customHeight="1" x14ac:dyDescent="0.2">
      <c r="A137" s="14"/>
      <c r="F137" s="1"/>
    </row>
    <row r="138" spans="1:6" ht="15.75" customHeight="1" x14ac:dyDescent="0.2">
      <c r="A138" s="14"/>
      <c r="F138" s="1"/>
    </row>
    <row r="139" spans="1:6" ht="15.75" customHeight="1" x14ac:dyDescent="0.2">
      <c r="A139" s="14"/>
      <c r="F139" s="1"/>
    </row>
    <row r="140" spans="1:6" ht="15.75" customHeight="1" x14ac:dyDescent="0.2">
      <c r="A140" s="14"/>
      <c r="F140" s="1"/>
    </row>
    <row r="141" spans="1:6" ht="15.75" customHeight="1" x14ac:dyDescent="0.2">
      <c r="A141" s="14"/>
      <c r="F141" s="1"/>
    </row>
    <row r="142" spans="1:6" ht="15.75" customHeight="1" x14ac:dyDescent="0.2">
      <c r="A142" s="14"/>
      <c r="B142" s="1" t="s">
        <v>295</v>
      </c>
      <c r="F142" s="1"/>
    </row>
    <row r="143" spans="1:6" ht="15.75" customHeight="1" x14ac:dyDescent="0.2">
      <c r="A143" s="14"/>
      <c r="B143" s="1" t="s">
        <v>296</v>
      </c>
      <c r="F143" s="1"/>
    </row>
    <row r="144" spans="1:6" ht="15.75" customHeight="1" x14ac:dyDescent="0.2">
      <c r="A144" s="14"/>
      <c r="B144" s="1" t="s">
        <v>297</v>
      </c>
      <c r="F144" s="1"/>
    </row>
    <row r="145" spans="1:6" ht="15.75" customHeight="1" x14ac:dyDescent="0.2">
      <c r="A145" s="14"/>
      <c r="B145" s="1" t="s">
        <v>298</v>
      </c>
      <c r="F145" s="1"/>
    </row>
    <row r="146" spans="1:6" ht="15.75" customHeight="1" x14ac:dyDescent="0.2">
      <c r="A146" s="14"/>
      <c r="B146" s="1" t="s">
        <v>299</v>
      </c>
      <c r="F146" s="1"/>
    </row>
    <row r="147" spans="1:6" ht="15.75" customHeight="1" x14ac:dyDescent="0.2">
      <c r="A147" s="14"/>
      <c r="B147" s="1" t="s">
        <v>300</v>
      </c>
      <c r="F147" s="1"/>
    </row>
    <row r="148" spans="1:6" ht="15.75" customHeight="1" x14ac:dyDescent="0.2">
      <c r="A148" s="14"/>
      <c r="F148" s="1"/>
    </row>
    <row r="149" spans="1:6" ht="15.75" customHeight="1" x14ac:dyDescent="0.2">
      <c r="A149" s="14"/>
      <c r="F149" s="1"/>
    </row>
    <row r="150" spans="1:6" ht="15.75" customHeight="1" x14ac:dyDescent="0.2">
      <c r="A150" s="14"/>
      <c r="F150" s="1"/>
    </row>
    <row r="151" spans="1:6" ht="15.75" customHeight="1" x14ac:dyDescent="0.2">
      <c r="A151" s="14"/>
      <c r="F151" s="1"/>
    </row>
    <row r="152" spans="1:6" ht="15.75" customHeight="1" x14ac:dyDescent="0.2">
      <c r="A152" s="14"/>
      <c r="B152" s="1" t="s">
        <v>301</v>
      </c>
      <c r="F152" s="1"/>
    </row>
    <row r="153" spans="1:6" ht="15.75" customHeight="1" x14ac:dyDescent="0.2">
      <c r="A153" s="14"/>
      <c r="B153" s="1" t="s">
        <v>299</v>
      </c>
      <c r="F153" s="1"/>
    </row>
    <row r="154" spans="1:6" ht="15.75" customHeight="1" x14ac:dyDescent="0.2">
      <c r="A154" s="14"/>
      <c r="B154" s="1" t="s">
        <v>302</v>
      </c>
      <c r="F154" s="1"/>
    </row>
    <row r="155" spans="1:6" ht="15.75" customHeight="1" x14ac:dyDescent="0.2">
      <c r="A155" s="14"/>
      <c r="B155" s="1" t="s">
        <v>303</v>
      </c>
      <c r="F155" s="1"/>
    </row>
    <row r="156" spans="1:6" ht="15.75" customHeight="1" x14ac:dyDescent="0.2">
      <c r="A156" s="14"/>
      <c r="B156" s="1" t="s">
        <v>304</v>
      </c>
      <c r="F156" s="1"/>
    </row>
    <row r="157" spans="1:6" ht="15.75" customHeight="1" x14ac:dyDescent="0.2">
      <c r="A157" s="14"/>
      <c r="F157" s="1"/>
    </row>
    <row r="158" spans="1:6" ht="15.75" customHeight="1" x14ac:dyDescent="0.2">
      <c r="A158" s="14"/>
      <c r="F158" s="1"/>
    </row>
    <row r="159" spans="1:6" ht="15.75" customHeight="1" x14ac:dyDescent="0.2">
      <c r="A159" s="14"/>
      <c r="F159" s="1"/>
    </row>
    <row r="160" spans="1:6" ht="15.75" customHeight="1" x14ac:dyDescent="0.2">
      <c r="A160" s="14"/>
    </row>
    <row r="161" spans="1:6" ht="15.75" customHeight="1" x14ac:dyDescent="0.2">
      <c r="A161" s="14"/>
      <c r="F161" s="1"/>
    </row>
    <row r="162" spans="1:6" ht="15.75" customHeight="1" x14ac:dyDescent="0.2">
      <c r="A162" s="14"/>
      <c r="F162" s="1"/>
    </row>
    <row r="163" spans="1:6" ht="15.75" customHeight="1" x14ac:dyDescent="0.2">
      <c r="A163" s="14"/>
    </row>
    <row r="164" spans="1:6" ht="15.75" customHeight="1" x14ac:dyDescent="0.2">
      <c r="A164" s="14"/>
      <c r="F164" s="1"/>
    </row>
    <row r="165" spans="1:6" ht="15.75" customHeight="1" x14ac:dyDescent="0.2">
      <c r="A165" s="14"/>
      <c r="F165" s="1"/>
    </row>
    <row r="166" spans="1:6" ht="15.75" customHeight="1" x14ac:dyDescent="0.2">
      <c r="A166" s="14"/>
      <c r="F166" s="1"/>
    </row>
    <row r="167" spans="1:6" ht="15.75" customHeight="1" x14ac:dyDescent="0.2">
      <c r="A167" s="14"/>
      <c r="F167" s="1"/>
    </row>
    <row r="168" spans="1:6" ht="15.75" customHeight="1" x14ac:dyDescent="0.2">
      <c r="A168" s="14"/>
      <c r="F168" s="1"/>
    </row>
    <row r="169" spans="1:6" ht="15.75" customHeight="1" x14ac:dyDescent="0.2">
      <c r="A169" s="14"/>
      <c r="F169" s="1"/>
    </row>
    <row r="170" spans="1:6" ht="15.75" customHeight="1" x14ac:dyDescent="0.2">
      <c r="A170" s="14"/>
      <c r="F170" s="1"/>
    </row>
    <row r="171" spans="1:6" ht="15.75" customHeight="1" x14ac:dyDescent="0.2">
      <c r="A171" s="14"/>
      <c r="F171" s="1"/>
    </row>
    <row r="172" spans="1:6" ht="15.75" customHeight="1" x14ac:dyDescent="0.2">
      <c r="A172" s="14"/>
      <c r="B172" s="1" t="s">
        <v>306</v>
      </c>
      <c r="F172" s="1"/>
    </row>
    <row r="173" spans="1:6" ht="15.75" customHeight="1" x14ac:dyDescent="0.2">
      <c r="A173" s="14"/>
      <c r="B173" s="1" t="s">
        <v>307</v>
      </c>
    </row>
    <row r="174" spans="1:6" ht="15.75" customHeight="1" x14ac:dyDescent="0.2">
      <c r="A174" s="14"/>
      <c r="B174" s="1" t="s">
        <v>309</v>
      </c>
      <c r="F174" s="1"/>
    </row>
    <row r="175" spans="1:6" ht="15.75" customHeight="1" x14ac:dyDescent="0.2">
      <c r="A175" s="14"/>
      <c r="B175" s="1" t="s">
        <v>311</v>
      </c>
      <c r="F175" s="1"/>
    </row>
    <row r="176" spans="1:6" ht="15.75" customHeight="1" x14ac:dyDescent="0.2">
      <c r="A176" s="14"/>
      <c r="F176" s="1"/>
    </row>
    <row r="177" spans="1:6" ht="15.75" customHeight="1" x14ac:dyDescent="0.2">
      <c r="A177" s="14"/>
      <c r="F177" s="1"/>
    </row>
    <row r="178" spans="1:6" ht="15.75" customHeight="1" x14ac:dyDescent="0.2">
      <c r="A178" s="14"/>
      <c r="F178" s="1"/>
    </row>
    <row r="179" spans="1:6" ht="15.75" customHeight="1" x14ac:dyDescent="0.2">
      <c r="A179" s="14"/>
      <c r="F179" s="1"/>
    </row>
    <row r="180" spans="1:6" ht="15.75" customHeight="1" x14ac:dyDescent="0.2">
      <c r="A180" s="14"/>
      <c r="F180" s="1"/>
    </row>
    <row r="181" spans="1:6" ht="15.75" customHeight="1" x14ac:dyDescent="0.2">
      <c r="A181" s="14"/>
      <c r="F181" s="1"/>
    </row>
    <row r="182" spans="1:6" ht="15.75" customHeight="1" x14ac:dyDescent="0.2">
      <c r="A182" s="14"/>
      <c r="F182" s="1"/>
    </row>
    <row r="183" spans="1:6" ht="15.75" customHeight="1" x14ac:dyDescent="0.2">
      <c r="A183" s="14"/>
      <c r="F183" s="1"/>
    </row>
    <row r="184" spans="1:6" ht="15.75" customHeight="1" x14ac:dyDescent="0.2">
      <c r="A184" s="14"/>
    </row>
    <row r="185" spans="1:6" ht="15.75" customHeight="1" x14ac:dyDescent="0.2">
      <c r="A185" s="14"/>
      <c r="F185" s="1"/>
    </row>
    <row r="186" spans="1:6" ht="15.75" customHeight="1" x14ac:dyDescent="0.2">
      <c r="A186" s="14"/>
      <c r="F186" s="1"/>
    </row>
    <row r="187" spans="1:6" ht="15.75" customHeight="1" x14ac:dyDescent="0.2">
      <c r="A187" s="14"/>
    </row>
    <row r="188" spans="1:6" ht="15.75" customHeight="1" x14ac:dyDescent="0.2">
      <c r="A188" s="14"/>
    </row>
    <row r="189" spans="1:6" ht="15.75" customHeight="1" x14ac:dyDescent="0.2">
      <c r="A189" s="14"/>
      <c r="F189" s="1"/>
    </row>
    <row r="190" spans="1:6" ht="15.75" customHeight="1" x14ac:dyDescent="0.2">
      <c r="A190" s="14"/>
      <c r="F190" s="1"/>
    </row>
    <row r="191" spans="1:6" ht="15.75" customHeight="1" x14ac:dyDescent="0.2">
      <c r="A191" s="14"/>
      <c r="F191" s="1"/>
    </row>
    <row r="192" spans="1:6" ht="15.75" customHeight="1" x14ac:dyDescent="0.2">
      <c r="A192" s="14"/>
      <c r="F192" s="1"/>
    </row>
    <row r="193" spans="1:6" ht="15.75" customHeight="1" x14ac:dyDescent="0.2">
      <c r="A193" s="14"/>
      <c r="F193" s="1"/>
    </row>
    <row r="194" spans="1:6" ht="15.75" customHeight="1" x14ac:dyDescent="0.2">
      <c r="A194" s="14"/>
      <c r="F194" s="1"/>
    </row>
    <row r="195" spans="1:6" ht="15.75" customHeight="1" x14ac:dyDescent="0.2">
      <c r="A195" s="14"/>
      <c r="F195" s="1"/>
    </row>
    <row r="196" spans="1:6" ht="15.75" customHeight="1" x14ac:dyDescent="0.2">
      <c r="A196" s="14"/>
      <c r="F196" s="1"/>
    </row>
    <row r="197" spans="1:6" ht="15.75" customHeight="1" x14ac:dyDescent="0.2">
      <c r="A197" s="14"/>
      <c r="F197" s="1"/>
    </row>
    <row r="198" spans="1:6" ht="15.75" customHeight="1" x14ac:dyDescent="0.2">
      <c r="A198" s="14"/>
      <c r="F198" s="1"/>
    </row>
    <row r="199" spans="1:6" ht="15.75" customHeight="1" x14ac:dyDescent="0.2">
      <c r="A199" s="14"/>
      <c r="F199" s="1"/>
    </row>
    <row r="200" spans="1:6" ht="15.75" customHeight="1" x14ac:dyDescent="0.2">
      <c r="A200" s="14"/>
      <c r="F200" s="1"/>
    </row>
    <row r="201" spans="1:6" ht="15.75" customHeight="1" x14ac:dyDescent="0.2">
      <c r="A201" s="14"/>
    </row>
    <row r="202" spans="1:6" ht="15.75" customHeight="1" x14ac:dyDescent="0.2">
      <c r="A202" s="14"/>
      <c r="F202" s="1"/>
    </row>
    <row r="203" spans="1:6" ht="15.75" customHeight="1" x14ac:dyDescent="0.2">
      <c r="A203" s="14"/>
      <c r="F203" s="1"/>
    </row>
    <row r="204" spans="1:6" ht="15.75" customHeight="1" x14ac:dyDescent="0.2">
      <c r="A204" s="14"/>
      <c r="F204" s="1"/>
    </row>
    <row r="205" spans="1:6" ht="15.75" customHeight="1" x14ac:dyDescent="0.2">
      <c r="A205" s="14"/>
      <c r="F205" s="1"/>
    </row>
    <row r="206" spans="1:6" ht="15.75" customHeight="1" x14ac:dyDescent="0.2">
      <c r="A206" s="14"/>
      <c r="F206" s="1"/>
    </row>
    <row r="207" spans="1:6" ht="15.75" customHeight="1" x14ac:dyDescent="0.2">
      <c r="A207" s="14"/>
    </row>
    <row r="208" spans="1:6" ht="15.75" customHeight="1" x14ac:dyDescent="0.2">
      <c r="A208" s="14"/>
      <c r="F208" s="1"/>
    </row>
    <row r="209" spans="1:6" ht="15.75" customHeight="1" x14ac:dyDescent="0.2">
      <c r="A209" s="14"/>
      <c r="F209" s="1"/>
    </row>
    <row r="210" spans="1:6" ht="15.75" customHeight="1" x14ac:dyDescent="0.2">
      <c r="A210" s="14"/>
      <c r="F210" s="1"/>
    </row>
    <row r="211" spans="1:6" ht="15.75" customHeight="1" x14ac:dyDescent="0.2">
      <c r="A211" s="14"/>
      <c r="F211" s="1"/>
    </row>
    <row r="212" spans="1:6" ht="15.75" customHeight="1" x14ac:dyDescent="0.2">
      <c r="A212" s="14"/>
    </row>
    <row r="213" spans="1:6" ht="15.75" customHeight="1" x14ac:dyDescent="0.2">
      <c r="A213" s="14"/>
      <c r="F213" s="1"/>
    </row>
    <row r="214" spans="1:6" ht="15.75" customHeight="1" x14ac:dyDescent="0.2">
      <c r="A214" s="14"/>
      <c r="F214" s="1"/>
    </row>
    <row r="215" spans="1:6" ht="15.75" customHeight="1" x14ac:dyDescent="0.2">
      <c r="A215" s="14"/>
      <c r="F215" s="1"/>
    </row>
    <row r="216" spans="1:6" ht="15.75" customHeight="1" x14ac:dyDescent="0.2">
      <c r="A216" s="14"/>
    </row>
    <row r="217" spans="1:6" ht="15.75" customHeight="1" x14ac:dyDescent="0.2">
      <c r="A217" s="14"/>
      <c r="F217" s="1"/>
    </row>
    <row r="218" spans="1:6" ht="15.75" customHeight="1" x14ac:dyDescent="0.2">
      <c r="A218" s="14"/>
      <c r="F218" s="1"/>
    </row>
    <row r="219" spans="1:6" ht="15.75" customHeight="1" x14ac:dyDescent="0.2">
      <c r="A219" s="14"/>
    </row>
    <row r="220" spans="1:6" ht="15.75" customHeight="1" x14ac:dyDescent="0.2">
      <c r="A220" s="14"/>
      <c r="F220" s="1"/>
    </row>
    <row r="221" spans="1:6" ht="15.75" customHeight="1" x14ac:dyDescent="0.2">
      <c r="A221" s="14"/>
      <c r="F221" s="1"/>
    </row>
    <row r="222" spans="1:6" ht="15.75" customHeight="1" x14ac:dyDescent="0.2">
      <c r="A222" s="14"/>
      <c r="F222" s="1"/>
    </row>
    <row r="223" spans="1:6" ht="15.75" customHeight="1" x14ac:dyDescent="0.2">
      <c r="A223" s="14"/>
      <c r="F223" s="1"/>
    </row>
    <row r="224" spans="1:6" ht="15.75" customHeight="1" x14ac:dyDescent="0.2">
      <c r="A224" s="14"/>
    </row>
    <row r="225" spans="1:14" ht="15.75" customHeight="1" x14ac:dyDescent="0.2">
      <c r="A225" s="14"/>
      <c r="F225" s="1"/>
    </row>
    <row r="226" spans="1:14" ht="15.75" customHeight="1" x14ac:dyDescent="0.2">
      <c r="A226" s="14"/>
      <c r="F226" s="1"/>
    </row>
    <row r="227" spans="1:14" ht="15.75" customHeight="1" x14ac:dyDescent="0.2">
      <c r="A227" s="14"/>
    </row>
    <row r="228" spans="1:14" ht="15.75" customHeight="1" x14ac:dyDescent="0.2">
      <c r="A228" s="14"/>
      <c r="F228" s="1"/>
    </row>
    <row r="229" spans="1:14" ht="15.75" customHeight="1" x14ac:dyDescent="0.2">
      <c r="A229" s="14"/>
      <c r="F229" s="1"/>
    </row>
    <row r="230" spans="1:14" ht="15.75" customHeight="1" x14ac:dyDescent="0.2">
      <c r="A230" s="14"/>
      <c r="F230" s="1"/>
    </row>
    <row r="231" spans="1:14" ht="15.75" customHeight="1" x14ac:dyDescent="0.2">
      <c r="A231" s="14"/>
      <c r="F231" s="1"/>
    </row>
    <row r="232" spans="1:14" ht="15.75" customHeight="1" x14ac:dyDescent="0.2">
      <c r="A232" s="14"/>
      <c r="F232" s="1"/>
      <c r="G232" s="1" t="s">
        <v>116</v>
      </c>
      <c r="H232" s="1" t="s">
        <v>267</v>
      </c>
      <c r="I232" s="1" t="s">
        <v>269</v>
      </c>
      <c r="J232" s="1" t="s">
        <v>270</v>
      </c>
      <c r="K232" s="1" t="s">
        <v>125</v>
      </c>
      <c r="L232" s="1" t="s">
        <v>273</v>
      </c>
      <c r="M232" s="1" t="s">
        <v>274</v>
      </c>
      <c r="N232" s="1" t="s">
        <v>313</v>
      </c>
    </row>
    <row r="233" spans="1:14" ht="15.75" customHeight="1" x14ac:dyDescent="0.2">
      <c r="A233" s="14"/>
      <c r="F233" s="1"/>
    </row>
    <row r="234" spans="1:14" ht="15.75" customHeight="1" x14ac:dyDescent="0.2">
      <c r="A234" s="14"/>
      <c r="F234" s="1"/>
      <c r="G234" s="1" t="s">
        <v>314</v>
      </c>
      <c r="H234" s="1">
        <v>500</v>
      </c>
      <c r="I234" s="1" t="s">
        <v>315</v>
      </c>
      <c r="J234" s="1">
        <v>9</v>
      </c>
      <c r="K234" s="1">
        <v>4500</v>
      </c>
      <c r="L234" s="1">
        <v>4500</v>
      </c>
      <c r="M234" s="1" t="s">
        <v>316</v>
      </c>
      <c r="N234" s="1" t="s">
        <v>316</v>
      </c>
    </row>
    <row r="235" spans="1:14" ht="15.75" customHeight="1" x14ac:dyDescent="0.2">
      <c r="A235" s="14"/>
      <c r="F235" s="1"/>
      <c r="G235" s="1" t="s">
        <v>317</v>
      </c>
      <c r="H235" s="1">
        <v>500</v>
      </c>
      <c r="I235" s="1" t="s">
        <v>315</v>
      </c>
      <c r="J235" s="1">
        <v>9</v>
      </c>
      <c r="K235" s="1">
        <v>4500</v>
      </c>
      <c r="L235" s="1">
        <v>2000</v>
      </c>
      <c r="M235" s="1">
        <v>2500</v>
      </c>
      <c r="N235" s="1" t="s">
        <v>318</v>
      </c>
    </row>
    <row r="236" spans="1:14" ht="15.75" customHeight="1" x14ac:dyDescent="0.2">
      <c r="A236" s="14"/>
      <c r="F236" s="1"/>
      <c r="G236" s="1" t="s">
        <v>319</v>
      </c>
      <c r="H236" s="1">
        <v>400</v>
      </c>
      <c r="I236" s="1" t="s">
        <v>315</v>
      </c>
      <c r="J236" s="1">
        <v>9</v>
      </c>
      <c r="K236" s="1">
        <v>3600</v>
      </c>
      <c r="L236" s="1">
        <v>1720</v>
      </c>
      <c r="M236" s="1">
        <v>1880</v>
      </c>
      <c r="N236" s="1" t="s">
        <v>318</v>
      </c>
    </row>
    <row r="237" spans="1:14" ht="15.75" customHeight="1" x14ac:dyDescent="0.2">
      <c r="A237" s="14"/>
      <c r="F237" s="1"/>
      <c r="G237" s="1" t="s">
        <v>321</v>
      </c>
      <c r="H237" s="1" t="s">
        <v>316</v>
      </c>
      <c r="I237" s="1" t="s">
        <v>316</v>
      </c>
      <c r="J237" s="1" t="s">
        <v>316</v>
      </c>
      <c r="K237" s="1">
        <v>12600</v>
      </c>
      <c r="L237" s="1">
        <v>8220</v>
      </c>
      <c r="M237" s="1">
        <v>4380</v>
      </c>
      <c r="N237" s="1" t="s">
        <v>316</v>
      </c>
    </row>
    <row r="238" spans="1:14" ht="15.75" customHeight="1" x14ac:dyDescent="0.2">
      <c r="A238" s="14"/>
      <c r="F238" s="1"/>
    </row>
    <row r="239" spans="1:14" ht="15.75" customHeight="1" x14ac:dyDescent="0.2">
      <c r="A239" s="14"/>
      <c r="F239" s="1"/>
      <c r="G239" s="1" t="s">
        <v>116</v>
      </c>
      <c r="H239" s="1" t="s">
        <v>267</v>
      </c>
      <c r="I239" s="1" t="s">
        <v>269</v>
      </c>
      <c r="J239" s="1" t="s">
        <v>270</v>
      </c>
      <c r="K239" s="1" t="s">
        <v>125</v>
      </c>
      <c r="L239" s="1" t="s">
        <v>273</v>
      </c>
      <c r="M239" s="1" t="s">
        <v>274</v>
      </c>
      <c r="N239" s="1" t="s">
        <v>313</v>
      </c>
    </row>
    <row r="240" spans="1:14" ht="15.75" customHeight="1" x14ac:dyDescent="0.2">
      <c r="A240" s="14"/>
      <c r="F240" s="1"/>
    </row>
    <row r="241" spans="1:14" ht="15.75" customHeight="1" x14ac:dyDescent="0.2">
      <c r="A241" s="14"/>
      <c r="F241" s="1"/>
      <c r="G241" s="1" t="s">
        <v>322</v>
      </c>
      <c r="H241" s="1">
        <v>4000</v>
      </c>
      <c r="I241" s="1" t="s">
        <v>323</v>
      </c>
      <c r="J241" s="1">
        <v>4</v>
      </c>
      <c r="K241" s="1">
        <v>16000</v>
      </c>
      <c r="L241" s="1">
        <v>8000</v>
      </c>
      <c r="M241" s="1">
        <v>8000</v>
      </c>
      <c r="N241" s="1" t="s">
        <v>324</v>
      </c>
    </row>
    <row r="242" spans="1:14" ht="15.75" customHeight="1" x14ac:dyDescent="0.2">
      <c r="A242" s="14"/>
      <c r="F242" s="1"/>
      <c r="G242" s="1" t="s">
        <v>325</v>
      </c>
      <c r="H242" s="1">
        <v>200</v>
      </c>
      <c r="I242" s="1" t="s">
        <v>326</v>
      </c>
      <c r="J242" s="1">
        <v>40</v>
      </c>
      <c r="K242" s="1">
        <v>8000</v>
      </c>
      <c r="L242" s="1">
        <v>4000</v>
      </c>
      <c r="M242" s="1">
        <v>4000</v>
      </c>
      <c r="N242" s="1" t="s">
        <v>324</v>
      </c>
    </row>
    <row r="243" spans="1:14" ht="15.75" customHeight="1" x14ac:dyDescent="0.2">
      <c r="A243" s="14"/>
      <c r="F243" s="1"/>
      <c r="G243" s="1" t="s">
        <v>327</v>
      </c>
      <c r="H243" s="1">
        <v>140</v>
      </c>
      <c r="I243" s="1" t="s">
        <v>326</v>
      </c>
      <c r="J243" s="1">
        <v>88</v>
      </c>
      <c r="K243" s="1">
        <v>12320</v>
      </c>
      <c r="L243" s="1">
        <v>6160</v>
      </c>
      <c r="M243" s="1">
        <v>6160</v>
      </c>
      <c r="N243" s="1" t="s">
        <v>324</v>
      </c>
    </row>
    <row r="244" spans="1:14" ht="15.75" customHeight="1" x14ac:dyDescent="0.2">
      <c r="A244" s="14"/>
      <c r="F244" s="1"/>
      <c r="G244" s="1" t="s">
        <v>328</v>
      </c>
      <c r="H244" s="1">
        <v>1500</v>
      </c>
      <c r="I244" s="1" t="s">
        <v>323</v>
      </c>
      <c r="J244" s="1">
        <v>3</v>
      </c>
      <c r="K244" s="1">
        <v>4500</v>
      </c>
      <c r="L244" s="1">
        <v>4500</v>
      </c>
      <c r="M244" s="1" t="s">
        <v>316</v>
      </c>
      <c r="N244" s="1" t="s">
        <v>316</v>
      </c>
    </row>
    <row r="245" spans="1:14" ht="15.75" customHeight="1" x14ac:dyDescent="0.2">
      <c r="A245" s="14"/>
      <c r="F245" s="1"/>
      <c r="G245" s="1" t="s">
        <v>329</v>
      </c>
      <c r="H245" s="1">
        <v>50</v>
      </c>
      <c r="I245" s="1" t="s">
        <v>323</v>
      </c>
      <c r="J245" s="1">
        <v>20</v>
      </c>
      <c r="K245" s="1">
        <v>1000</v>
      </c>
      <c r="L245" s="1">
        <v>1000</v>
      </c>
      <c r="M245" s="1" t="s">
        <v>316</v>
      </c>
      <c r="N245" s="1" t="s">
        <v>316</v>
      </c>
    </row>
    <row r="246" spans="1:14" ht="15.75" customHeight="1" x14ac:dyDescent="0.2">
      <c r="A246" s="14"/>
      <c r="F246" s="1"/>
      <c r="G246" s="1" t="s">
        <v>330</v>
      </c>
      <c r="H246" s="1">
        <v>2000</v>
      </c>
      <c r="I246" s="1" t="s">
        <v>331</v>
      </c>
      <c r="J246" s="1">
        <v>1</v>
      </c>
      <c r="K246" s="1">
        <v>2000</v>
      </c>
      <c r="L246" s="1">
        <v>2000</v>
      </c>
      <c r="M246" s="1" t="s">
        <v>316</v>
      </c>
      <c r="N246" s="1" t="s">
        <v>316</v>
      </c>
    </row>
    <row r="247" spans="1:14" ht="15.75" customHeight="1" x14ac:dyDescent="0.2">
      <c r="A247" s="14"/>
      <c r="F247" s="1"/>
      <c r="G247" s="1" t="s">
        <v>332</v>
      </c>
      <c r="H247" s="1">
        <v>60</v>
      </c>
      <c r="I247" s="1" t="s">
        <v>326</v>
      </c>
      <c r="J247" s="1">
        <v>40</v>
      </c>
      <c r="K247" s="1">
        <v>2400</v>
      </c>
      <c r="L247" s="1">
        <v>1200</v>
      </c>
      <c r="M247" s="1">
        <v>1200</v>
      </c>
      <c r="N247" s="1" t="s">
        <v>324</v>
      </c>
    </row>
    <row r="248" spans="1:14" ht="15.75" customHeight="1" x14ac:dyDescent="0.2">
      <c r="A248" s="14"/>
      <c r="F248" s="1"/>
      <c r="G248" s="1" t="s">
        <v>333</v>
      </c>
      <c r="H248" s="1">
        <v>150</v>
      </c>
      <c r="I248" s="1" t="s">
        <v>323</v>
      </c>
      <c r="J248" s="1">
        <v>20</v>
      </c>
      <c r="K248" s="1">
        <v>3000</v>
      </c>
      <c r="L248" s="1">
        <v>3000</v>
      </c>
      <c r="M248" s="1" t="s">
        <v>316</v>
      </c>
      <c r="N248" s="1" t="s">
        <v>316</v>
      </c>
    </row>
    <row r="249" spans="1:14" ht="15.75" customHeight="1" x14ac:dyDescent="0.2">
      <c r="A249" s="14"/>
      <c r="F249" s="1"/>
      <c r="G249" s="1" t="s">
        <v>334</v>
      </c>
      <c r="H249" s="1">
        <v>330</v>
      </c>
      <c r="I249" s="1" t="s">
        <v>335</v>
      </c>
      <c r="J249" s="1">
        <v>4</v>
      </c>
      <c r="K249" s="1">
        <v>1320</v>
      </c>
      <c r="L249" s="1">
        <v>1320</v>
      </c>
      <c r="M249" s="1" t="s">
        <v>316</v>
      </c>
      <c r="N249" s="1" t="s">
        <v>316</v>
      </c>
    </row>
    <row r="250" spans="1:14" ht="15.75" customHeight="1" x14ac:dyDescent="0.2">
      <c r="A250" s="14"/>
      <c r="F250" s="1"/>
      <c r="G250" s="1" t="s">
        <v>336</v>
      </c>
      <c r="H250" s="1">
        <v>170</v>
      </c>
      <c r="I250" s="1" t="s">
        <v>335</v>
      </c>
      <c r="J250" s="1">
        <v>8</v>
      </c>
      <c r="K250" s="1">
        <v>1360</v>
      </c>
      <c r="L250" s="1">
        <v>1360</v>
      </c>
      <c r="M250" s="1" t="s">
        <v>316</v>
      </c>
      <c r="N250" s="1" t="s">
        <v>316</v>
      </c>
    </row>
    <row r="251" spans="1:14" ht="15.75" customHeight="1" x14ac:dyDescent="0.2">
      <c r="A251" s="14"/>
      <c r="F251" s="1"/>
      <c r="G251" s="1" t="s">
        <v>321</v>
      </c>
      <c r="H251" s="1" t="s">
        <v>316</v>
      </c>
      <c r="I251" s="1" t="s">
        <v>316</v>
      </c>
      <c r="J251" s="1" t="s">
        <v>316</v>
      </c>
      <c r="K251" s="1">
        <v>51900</v>
      </c>
      <c r="L251" s="1">
        <v>32540</v>
      </c>
      <c r="M251" s="1">
        <v>19360</v>
      </c>
      <c r="N251" s="1" t="s">
        <v>316</v>
      </c>
    </row>
    <row r="252" spans="1:14" ht="15.75" customHeight="1" x14ac:dyDescent="0.2">
      <c r="A252" s="14"/>
      <c r="F252" s="1"/>
    </row>
    <row r="253" spans="1:14" ht="15.75" customHeight="1" x14ac:dyDescent="0.2">
      <c r="A253" s="14"/>
      <c r="F253" s="1"/>
      <c r="G253" s="1" t="s">
        <v>116</v>
      </c>
      <c r="H253" s="1" t="s">
        <v>267</v>
      </c>
      <c r="I253" s="1" t="s">
        <v>269</v>
      </c>
      <c r="J253" s="1" t="s">
        <v>270</v>
      </c>
      <c r="K253" s="1" t="s">
        <v>125</v>
      </c>
      <c r="L253" s="1" t="s">
        <v>273</v>
      </c>
      <c r="M253" s="1" t="s">
        <v>274</v>
      </c>
      <c r="N253" s="1" t="s">
        <v>313</v>
      </c>
    </row>
    <row r="254" spans="1:14" ht="15.75" customHeight="1" x14ac:dyDescent="0.2">
      <c r="A254" s="14"/>
      <c r="F254" s="1"/>
    </row>
    <row r="255" spans="1:14" ht="15.75" customHeight="1" x14ac:dyDescent="0.2">
      <c r="A255" s="14"/>
      <c r="F255" s="1"/>
      <c r="G255" s="1" t="s">
        <v>337</v>
      </c>
      <c r="H255" s="1">
        <v>5000</v>
      </c>
      <c r="I255" s="1" t="s">
        <v>331</v>
      </c>
      <c r="J255" s="1">
        <v>1</v>
      </c>
      <c r="K255" s="1">
        <v>5000</v>
      </c>
      <c r="L255" s="1">
        <v>5000</v>
      </c>
      <c r="M255" s="1" t="s">
        <v>316</v>
      </c>
      <c r="N255" s="1" t="s">
        <v>316</v>
      </c>
    </row>
    <row r="256" spans="1:14" ht="15.75" customHeight="1" x14ac:dyDescent="0.2">
      <c r="A256" s="14"/>
      <c r="F256" s="1"/>
      <c r="G256" s="1" t="s">
        <v>338</v>
      </c>
      <c r="H256" s="1">
        <v>355</v>
      </c>
      <c r="I256" s="1" t="s">
        <v>323</v>
      </c>
      <c r="J256" s="1">
        <v>6</v>
      </c>
      <c r="K256" s="1">
        <v>2130</v>
      </c>
      <c r="L256" s="1">
        <v>2130</v>
      </c>
      <c r="M256" s="1" t="s">
        <v>316</v>
      </c>
      <c r="N256" s="1" t="s">
        <v>316</v>
      </c>
    </row>
    <row r="257" spans="1:14" ht="15.75" customHeight="1" x14ac:dyDescent="0.2">
      <c r="A257" s="14"/>
      <c r="F257" s="1"/>
      <c r="G257" s="1" t="s">
        <v>321</v>
      </c>
      <c r="H257" s="1" t="s">
        <v>316</v>
      </c>
      <c r="I257" s="1" t="s">
        <v>316</v>
      </c>
      <c r="J257" s="1" t="s">
        <v>316</v>
      </c>
      <c r="K257" s="1">
        <v>7130</v>
      </c>
      <c r="L257" s="1">
        <v>7130</v>
      </c>
      <c r="M257" s="1">
        <v>0</v>
      </c>
      <c r="N257" s="1" t="s">
        <v>316</v>
      </c>
    </row>
    <row r="258" spans="1:14" ht="15.75" customHeight="1" x14ac:dyDescent="0.2">
      <c r="A258" s="14"/>
      <c r="F258" s="1"/>
    </row>
    <row r="259" spans="1:14" ht="15.75" customHeight="1" x14ac:dyDescent="0.2">
      <c r="A259" s="14"/>
      <c r="F259" s="1"/>
      <c r="G259" s="1" t="s">
        <v>116</v>
      </c>
      <c r="H259" s="1" t="s">
        <v>267</v>
      </c>
      <c r="I259" s="1" t="s">
        <v>269</v>
      </c>
      <c r="J259" s="1" t="s">
        <v>270</v>
      </c>
      <c r="K259" s="1" t="s">
        <v>125</v>
      </c>
      <c r="L259" s="1" t="s">
        <v>273</v>
      </c>
      <c r="M259" s="1" t="s">
        <v>274</v>
      </c>
      <c r="N259" s="1" t="s">
        <v>313</v>
      </c>
    </row>
    <row r="260" spans="1:14" ht="15.75" customHeight="1" x14ac:dyDescent="0.2">
      <c r="A260" s="14"/>
      <c r="F260" s="1"/>
    </row>
    <row r="261" spans="1:14" ht="15.75" customHeight="1" x14ac:dyDescent="0.2">
      <c r="A261" s="14"/>
      <c r="F261" s="1"/>
      <c r="G261" s="1" t="s">
        <v>339</v>
      </c>
      <c r="H261" s="1">
        <v>4000</v>
      </c>
      <c r="I261" s="1" t="s">
        <v>323</v>
      </c>
      <c r="J261" s="1">
        <v>3</v>
      </c>
      <c r="K261" s="1">
        <v>12000</v>
      </c>
      <c r="L261" s="1">
        <v>8000</v>
      </c>
      <c r="M261" s="1">
        <v>4000</v>
      </c>
      <c r="N261" s="1" t="s">
        <v>324</v>
      </c>
    </row>
    <row r="262" spans="1:14" ht="15.75" customHeight="1" x14ac:dyDescent="0.2">
      <c r="A262" s="14"/>
      <c r="F262" s="1"/>
      <c r="G262" s="1" t="s">
        <v>340</v>
      </c>
      <c r="H262" s="1">
        <v>200</v>
      </c>
      <c r="I262" s="1" t="s">
        <v>326</v>
      </c>
      <c r="J262" s="1">
        <v>36</v>
      </c>
      <c r="K262" s="1">
        <v>7200</v>
      </c>
      <c r="L262" s="1">
        <v>3600</v>
      </c>
      <c r="M262" s="1">
        <v>3600</v>
      </c>
      <c r="N262" s="1" t="s">
        <v>324</v>
      </c>
    </row>
    <row r="263" spans="1:14" ht="15.75" customHeight="1" x14ac:dyDescent="0.2">
      <c r="A263" s="14"/>
      <c r="F263" s="1"/>
      <c r="G263" s="1" t="s">
        <v>341</v>
      </c>
      <c r="H263" s="1">
        <v>60</v>
      </c>
      <c r="I263" s="1" t="s">
        <v>326</v>
      </c>
      <c r="J263" s="1">
        <v>36</v>
      </c>
      <c r="K263" s="1">
        <v>2160</v>
      </c>
      <c r="L263" s="1">
        <v>2160</v>
      </c>
      <c r="M263" s="1" t="s">
        <v>316</v>
      </c>
      <c r="N263" s="1" t="s">
        <v>316</v>
      </c>
    </row>
    <row r="264" spans="1:14" ht="15.75" customHeight="1" x14ac:dyDescent="0.2">
      <c r="A264" s="14"/>
      <c r="F264" s="1"/>
      <c r="G264" s="1" t="s">
        <v>342</v>
      </c>
      <c r="H264" s="1">
        <v>100</v>
      </c>
      <c r="I264" s="1" t="s">
        <v>323</v>
      </c>
      <c r="J264" s="1">
        <v>4</v>
      </c>
      <c r="K264" s="1">
        <v>400</v>
      </c>
      <c r="L264" s="1">
        <v>400</v>
      </c>
      <c r="M264" s="1" t="s">
        <v>316</v>
      </c>
      <c r="N264" s="1" t="s">
        <v>316</v>
      </c>
    </row>
    <row r="265" spans="1:14" ht="15.75" customHeight="1" x14ac:dyDescent="0.2">
      <c r="A265" s="14"/>
      <c r="F265" s="1"/>
      <c r="G265" s="1" t="s">
        <v>343</v>
      </c>
      <c r="H265" s="1">
        <v>1200</v>
      </c>
      <c r="I265" s="1" t="s">
        <v>323</v>
      </c>
      <c r="J265" s="1">
        <v>1</v>
      </c>
      <c r="K265" s="1">
        <v>1200</v>
      </c>
      <c r="L265" s="1">
        <v>1200</v>
      </c>
      <c r="M265" s="1" t="s">
        <v>316</v>
      </c>
      <c r="N265" s="1" t="s">
        <v>316</v>
      </c>
    </row>
    <row r="266" spans="1:14" ht="15.75" customHeight="1" x14ac:dyDescent="0.2">
      <c r="A266" s="14"/>
      <c r="F266" s="1"/>
      <c r="G266" s="1" t="s">
        <v>344</v>
      </c>
      <c r="H266" s="1">
        <v>500</v>
      </c>
      <c r="I266" s="1" t="s">
        <v>326</v>
      </c>
      <c r="J266" s="1">
        <v>12</v>
      </c>
      <c r="K266" s="1">
        <v>6000</v>
      </c>
      <c r="L266" s="1">
        <v>3000</v>
      </c>
      <c r="M266" s="1">
        <v>3000</v>
      </c>
      <c r="N266" s="1" t="s">
        <v>324</v>
      </c>
    </row>
    <row r="267" spans="1:14" ht="15.75" customHeight="1" x14ac:dyDescent="0.2">
      <c r="A267" s="14"/>
      <c r="F267" s="1"/>
      <c r="G267" s="1" t="s">
        <v>336</v>
      </c>
      <c r="H267" s="1">
        <v>170</v>
      </c>
      <c r="I267" s="1" t="s">
        <v>335</v>
      </c>
      <c r="J267" s="1">
        <v>5</v>
      </c>
      <c r="K267" s="1">
        <v>850</v>
      </c>
      <c r="L267" s="1">
        <v>850</v>
      </c>
      <c r="M267" s="1" t="s">
        <v>316</v>
      </c>
      <c r="N267" s="1" t="s">
        <v>316</v>
      </c>
    </row>
    <row r="268" spans="1:14" ht="15.75" customHeight="1" x14ac:dyDescent="0.2">
      <c r="A268" s="14"/>
      <c r="F268" s="1"/>
      <c r="G268" s="1" t="s">
        <v>321</v>
      </c>
      <c r="H268" s="1" t="s">
        <v>316</v>
      </c>
      <c r="I268" s="1" t="s">
        <v>316</v>
      </c>
      <c r="J268" s="1" t="s">
        <v>316</v>
      </c>
      <c r="K268" s="1">
        <v>29810</v>
      </c>
      <c r="L268" s="1">
        <v>19210</v>
      </c>
      <c r="M268" s="1">
        <v>10600</v>
      </c>
      <c r="N268" s="1" t="s">
        <v>316</v>
      </c>
    </row>
    <row r="269" spans="1:14" ht="15.75" customHeight="1" x14ac:dyDescent="0.2">
      <c r="A269" s="14"/>
      <c r="F269" s="1"/>
    </row>
    <row r="270" spans="1:14" ht="15.75" customHeight="1" x14ac:dyDescent="0.2">
      <c r="A270" s="14"/>
      <c r="F270" s="1"/>
      <c r="G270" s="1" t="s">
        <v>116</v>
      </c>
      <c r="H270" s="1" t="s">
        <v>267</v>
      </c>
      <c r="I270" s="1" t="s">
        <v>269</v>
      </c>
      <c r="J270" s="1" t="s">
        <v>270</v>
      </c>
      <c r="K270" s="1" t="s">
        <v>125</v>
      </c>
      <c r="L270" s="1" t="s">
        <v>273</v>
      </c>
      <c r="M270" s="1" t="s">
        <v>274</v>
      </c>
      <c r="N270" s="1" t="s">
        <v>313</v>
      </c>
    </row>
    <row r="271" spans="1:14" ht="15.75" customHeight="1" x14ac:dyDescent="0.2">
      <c r="A271" s="14"/>
      <c r="F271" s="1"/>
    </row>
    <row r="272" spans="1:14" ht="15.75" customHeight="1" x14ac:dyDescent="0.2">
      <c r="A272" s="14"/>
      <c r="F272" s="1"/>
      <c r="G272" s="1" t="s">
        <v>321</v>
      </c>
      <c r="H272" s="1" t="s">
        <v>316</v>
      </c>
      <c r="I272" s="1" t="s">
        <v>316</v>
      </c>
      <c r="J272" s="1" t="s">
        <v>316</v>
      </c>
      <c r="K272" s="1">
        <v>0</v>
      </c>
      <c r="L272" s="1">
        <v>0</v>
      </c>
      <c r="M272" s="1">
        <v>0</v>
      </c>
      <c r="N272" s="1" t="s">
        <v>316</v>
      </c>
    </row>
    <row r="273" spans="1:14" ht="15.75" customHeight="1" x14ac:dyDescent="0.2">
      <c r="A273" s="14"/>
      <c r="F273" s="1"/>
    </row>
    <row r="274" spans="1:14" ht="15.75" customHeight="1" x14ac:dyDescent="0.2">
      <c r="A274" s="14"/>
      <c r="F274" s="1"/>
      <c r="G274" s="1" t="s">
        <v>116</v>
      </c>
      <c r="H274" s="1" t="s">
        <v>267</v>
      </c>
      <c r="I274" s="1" t="s">
        <v>269</v>
      </c>
      <c r="J274" s="1" t="s">
        <v>270</v>
      </c>
      <c r="K274" s="1" t="s">
        <v>125</v>
      </c>
      <c r="L274" s="1" t="s">
        <v>273</v>
      </c>
      <c r="M274" s="1" t="s">
        <v>274</v>
      </c>
      <c r="N274" s="1" t="s">
        <v>313</v>
      </c>
    </row>
    <row r="275" spans="1:14" ht="15.75" customHeight="1" x14ac:dyDescent="0.2">
      <c r="A275" s="14"/>
      <c r="F275" s="1"/>
    </row>
    <row r="276" spans="1:14" ht="15.75" customHeight="1" x14ac:dyDescent="0.2">
      <c r="A276" s="14"/>
      <c r="F276" s="1"/>
      <c r="G276" s="1" t="s">
        <v>321</v>
      </c>
      <c r="H276" s="1" t="s">
        <v>316</v>
      </c>
      <c r="I276" s="1" t="s">
        <v>316</v>
      </c>
      <c r="J276" s="1" t="s">
        <v>316</v>
      </c>
      <c r="K276" s="1">
        <v>0</v>
      </c>
      <c r="L276" s="1">
        <v>0</v>
      </c>
      <c r="M276" s="1">
        <v>0</v>
      </c>
      <c r="N276" s="1" t="s">
        <v>316</v>
      </c>
    </row>
    <row r="277" spans="1:14" ht="15.75" customHeight="1" x14ac:dyDescent="0.2">
      <c r="A277" s="14"/>
      <c r="F277" s="1"/>
    </row>
    <row r="278" spans="1:14" ht="15.75" customHeight="1" x14ac:dyDescent="0.2">
      <c r="A278" s="14"/>
      <c r="F278" s="1"/>
      <c r="G278" s="1" t="s">
        <v>116</v>
      </c>
      <c r="H278" s="1" t="s">
        <v>267</v>
      </c>
      <c r="I278" s="1" t="s">
        <v>269</v>
      </c>
      <c r="J278" s="1" t="s">
        <v>270</v>
      </c>
      <c r="K278" s="1" t="s">
        <v>125</v>
      </c>
      <c r="L278" s="1" t="s">
        <v>273</v>
      </c>
      <c r="M278" s="1" t="s">
        <v>274</v>
      </c>
      <c r="N278" s="1" t="s">
        <v>313</v>
      </c>
    </row>
    <row r="279" spans="1:14" ht="15.75" customHeight="1" x14ac:dyDescent="0.2">
      <c r="A279" s="14"/>
      <c r="F279" s="1"/>
    </row>
    <row r="280" spans="1:14" ht="15.75" customHeight="1" x14ac:dyDescent="0.2">
      <c r="A280" s="14"/>
      <c r="F280" s="1"/>
      <c r="G280" s="1" t="s">
        <v>321</v>
      </c>
      <c r="H280" s="1" t="s">
        <v>316</v>
      </c>
      <c r="I280" s="1" t="s">
        <v>316</v>
      </c>
      <c r="J280" s="1" t="s">
        <v>316</v>
      </c>
      <c r="K280" s="1">
        <v>0</v>
      </c>
      <c r="L280" s="1">
        <v>0</v>
      </c>
      <c r="M280" s="1">
        <v>0</v>
      </c>
      <c r="N280" s="1" t="s">
        <v>316</v>
      </c>
    </row>
    <row r="281" spans="1:14" ht="15.75" customHeight="1" x14ac:dyDescent="0.2">
      <c r="A281" s="14"/>
      <c r="F281" s="1"/>
    </row>
    <row r="282" spans="1:14" ht="15.75" customHeight="1" x14ac:dyDescent="0.2">
      <c r="A282" s="14"/>
      <c r="F282" s="1"/>
      <c r="G282" s="1" t="s">
        <v>116</v>
      </c>
      <c r="H282" s="1" t="s">
        <v>267</v>
      </c>
      <c r="I282" s="1" t="s">
        <v>269</v>
      </c>
      <c r="J282" s="1" t="s">
        <v>270</v>
      </c>
      <c r="K282" s="1" t="s">
        <v>125</v>
      </c>
      <c r="L282" s="1" t="s">
        <v>273</v>
      </c>
      <c r="M282" s="1" t="s">
        <v>274</v>
      </c>
      <c r="N282" s="1" t="s">
        <v>313</v>
      </c>
    </row>
    <row r="283" spans="1:14" ht="15.75" customHeight="1" x14ac:dyDescent="0.2">
      <c r="A283" s="14"/>
      <c r="F283" s="1"/>
    </row>
    <row r="284" spans="1:14" ht="15.75" customHeight="1" x14ac:dyDescent="0.2">
      <c r="A284" s="14"/>
      <c r="F284" s="1"/>
      <c r="G284" s="1" t="s">
        <v>321</v>
      </c>
      <c r="H284" s="1" t="s">
        <v>316</v>
      </c>
      <c r="I284" s="1" t="s">
        <v>316</v>
      </c>
      <c r="J284" s="1" t="s">
        <v>316</v>
      </c>
      <c r="K284" s="1">
        <v>0</v>
      </c>
      <c r="L284" s="1">
        <v>0</v>
      </c>
      <c r="M284" s="1">
        <v>0</v>
      </c>
      <c r="N284" s="1" t="s">
        <v>316</v>
      </c>
    </row>
    <row r="285" spans="1:14" ht="15.75" customHeight="1" x14ac:dyDescent="0.2">
      <c r="A285" s="14"/>
      <c r="F285" s="1"/>
    </row>
    <row r="286" spans="1:14" ht="15.75" customHeight="1" x14ac:dyDescent="0.2">
      <c r="A286" s="14"/>
      <c r="F286" s="1"/>
      <c r="G286" s="1" t="s">
        <v>116</v>
      </c>
      <c r="H286" s="1" t="s">
        <v>267</v>
      </c>
      <c r="I286" s="1" t="s">
        <v>269</v>
      </c>
      <c r="J286" s="1" t="s">
        <v>270</v>
      </c>
      <c r="K286" s="1" t="s">
        <v>125</v>
      </c>
      <c r="L286" s="1" t="s">
        <v>273</v>
      </c>
      <c r="M286" s="1" t="s">
        <v>274</v>
      </c>
      <c r="N286" s="1" t="s">
        <v>313</v>
      </c>
    </row>
    <row r="287" spans="1:14" ht="15.75" customHeight="1" x14ac:dyDescent="0.2">
      <c r="A287" s="14"/>
      <c r="F287" s="1"/>
    </row>
    <row r="288" spans="1:14" ht="15.75" customHeight="1" x14ac:dyDescent="0.2">
      <c r="A288" s="14"/>
      <c r="F288" s="1"/>
      <c r="G288" s="1" t="s">
        <v>321</v>
      </c>
      <c r="H288" s="1" t="s">
        <v>316</v>
      </c>
      <c r="I288" s="1" t="s">
        <v>316</v>
      </c>
      <c r="J288" s="1" t="s">
        <v>316</v>
      </c>
      <c r="K288" s="1">
        <v>0</v>
      </c>
      <c r="L288" s="1">
        <v>0</v>
      </c>
      <c r="M288" s="1">
        <v>0</v>
      </c>
      <c r="N288" s="1" t="s">
        <v>316</v>
      </c>
    </row>
    <row r="289" spans="1:14" ht="15.75" customHeight="1" x14ac:dyDescent="0.2">
      <c r="A289" s="14"/>
      <c r="F289" s="1"/>
    </row>
    <row r="290" spans="1:14" ht="15.75" customHeight="1" x14ac:dyDescent="0.2">
      <c r="A290" s="14"/>
      <c r="F290" s="1"/>
      <c r="G290" s="1" t="s">
        <v>116</v>
      </c>
      <c r="H290" s="1" t="s">
        <v>267</v>
      </c>
      <c r="I290" s="1" t="s">
        <v>269</v>
      </c>
      <c r="J290" s="1" t="s">
        <v>270</v>
      </c>
      <c r="K290" s="1" t="s">
        <v>125</v>
      </c>
      <c r="L290" s="1" t="s">
        <v>273</v>
      </c>
      <c r="M290" s="1" t="s">
        <v>274</v>
      </c>
      <c r="N290" s="1" t="s">
        <v>313</v>
      </c>
    </row>
    <row r="291" spans="1:14" ht="15.75" customHeight="1" x14ac:dyDescent="0.2">
      <c r="A291" s="14"/>
      <c r="F291" s="1"/>
    </row>
    <row r="292" spans="1:14" ht="15.75" customHeight="1" x14ac:dyDescent="0.2">
      <c r="A292" s="14"/>
      <c r="F292" s="1"/>
      <c r="G292" s="1" t="s">
        <v>321</v>
      </c>
      <c r="H292" s="1" t="s">
        <v>316</v>
      </c>
      <c r="I292" s="1" t="s">
        <v>316</v>
      </c>
      <c r="J292" s="1" t="s">
        <v>316</v>
      </c>
      <c r="K292" s="1">
        <v>0</v>
      </c>
      <c r="L292" s="1">
        <v>0</v>
      </c>
      <c r="M292" s="1">
        <v>0</v>
      </c>
      <c r="N292" s="1" t="s">
        <v>316</v>
      </c>
    </row>
    <row r="293" spans="1:14" ht="15.75" customHeight="1" x14ac:dyDescent="0.2">
      <c r="A293" s="14"/>
      <c r="F293" s="1"/>
    </row>
    <row r="294" spans="1:14" ht="15.75" customHeight="1" x14ac:dyDescent="0.2">
      <c r="A294" s="14"/>
      <c r="F294" s="1"/>
      <c r="G294" s="1" t="s">
        <v>116</v>
      </c>
      <c r="H294" s="1" t="s">
        <v>267</v>
      </c>
      <c r="I294" s="1" t="s">
        <v>269</v>
      </c>
      <c r="J294" s="1" t="s">
        <v>270</v>
      </c>
      <c r="K294" s="1" t="s">
        <v>125</v>
      </c>
      <c r="L294" s="1" t="s">
        <v>273</v>
      </c>
      <c r="M294" s="1" t="s">
        <v>274</v>
      </c>
      <c r="N294" s="1" t="s">
        <v>313</v>
      </c>
    </row>
    <row r="295" spans="1:14" ht="15.75" customHeight="1" x14ac:dyDescent="0.2">
      <c r="A295" s="14"/>
      <c r="F295" s="1"/>
    </row>
    <row r="296" spans="1:14" ht="15.75" customHeight="1" x14ac:dyDescent="0.2">
      <c r="A296" s="14"/>
      <c r="F296" s="1"/>
      <c r="G296" s="1" t="s">
        <v>321</v>
      </c>
      <c r="H296" s="1" t="s">
        <v>316</v>
      </c>
      <c r="I296" s="1" t="s">
        <v>316</v>
      </c>
      <c r="J296" s="1" t="s">
        <v>316</v>
      </c>
      <c r="K296" s="1">
        <v>0</v>
      </c>
      <c r="L296" s="1">
        <v>0</v>
      </c>
      <c r="M296" s="1">
        <v>0</v>
      </c>
      <c r="N296" s="1" t="s">
        <v>316</v>
      </c>
    </row>
    <row r="297" spans="1:14" ht="15.75" customHeight="1" x14ac:dyDescent="0.2">
      <c r="A297" s="14"/>
      <c r="F297" s="1"/>
    </row>
    <row r="298" spans="1:14" ht="15.75" customHeight="1" x14ac:dyDescent="0.2">
      <c r="A298" s="14"/>
      <c r="F298" s="1"/>
      <c r="G298" s="1" t="s">
        <v>116</v>
      </c>
      <c r="H298" s="1" t="s">
        <v>267</v>
      </c>
      <c r="I298" s="1" t="s">
        <v>269</v>
      </c>
      <c r="J298" s="1" t="s">
        <v>270</v>
      </c>
      <c r="K298" s="1" t="s">
        <v>125</v>
      </c>
      <c r="L298" s="1" t="s">
        <v>273</v>
      </c>
      <c r="M298" s="1" t="s">
        <v>274</v>
      </c>
      <c r="N298" s="1" t="s">
        <v>313</v>
      </c>
    </row>
    <row r="299" spans="1:14" ht="15.75" customHeight="1" x14ac:dyDescent="0.2">
      <c r="A299" s="14"/>
      <c r="F299" s="1"/>
    </row>
    <row r="300" spans="1:14" ht="15.75" customHeight="1" x14ac:dyDescent="0.2">
      <c r="A300" s="14"/>
      <c r="F300" s="1"/>
      <c r="G300" s="1" t="s">
        <v>321</v>
      </c>
      <c r="H300" s="1" t="s">
        <v>316</v>
      </c>
      <c r="I300" s="1" t="s">
        <v>316</v>
      </c>
      <c r="J300" s="1" t="s">
        <v>316</v>
      </c>
      <c r="K300" s="1">
        <v>0</v>
      </c>
      <c r="L300" s="1">
        <v>0</v>
      </c>
      <c r="M300" s="1">
        <v>0</v>
      </c>
      <c r="N300" s="1" t="s">
        <v>316</v>
      </c>
    </row>
    <row r="301" spans="1:14" ht="15.75" customHeight="1" x14ac:dyDescent="0.2">
      <c r="A301" s="14"/>
      <c r="F301" s="1"/>
    </row>
    <row r="302" spans="1:14" ht="15.75" customHeight="1" x14ac:dyDescent="0.2">
      <c r="A302" s="14"/>
      <c r="F302" s="1"/>
      <c r="G302" s="1" t="s">
        <v>116</v>
      </c>
      <c r="H302" s="1" t="s">
        <v>267</v>
      </c>
      <c r="I302" s="1" t="s">
        <v>269</v>
      </c>
      <c r="J302" s="1" t="s">
        <v>270</v>
      </c>
      <c r="K302" s="1" t="s">
        <v>125</v>
      </c>
      <c r="L302" s="1" t="s">
        <v>273</v>
      </c>
      <c r="M302" s="1" t="s">
        <v>274</v>
      </c>
      <c r="N302" s="1" t="s">
        <v>313</v>
      </c>
    </row>
    <row r="303" spans="1:14" ht="15.75" customHeight="1" x14ac:dyDescent="0.2">
      <c r="A303" s="14"/>
      <c r="F303" s="1"/>
    </row>
    <row r="304" spans="1:14" ht="15.75" customHeight="1" x14ac:dyDescent="0.2">
      <c r="A304" s="14"/>
      <c r="F304" s="1"/>
      <c r="G304" s="1" t="s">
        <v>321</v>
      </c>
      <c r="H304" s="1" t="s">
        <v>316</v>
      </c>
      <c r="I304" s="1" t="s">
        <v>316</v>
      </c>
      <c r="J304" s="1" t="s">
        <v>316</v>
      </c>
      <c r="K304" s="1">
        <v>0</v>
      </c>
      <c r="L304" s="1">
        <v>0</v>
      </c>
      <c r="M304" s="1">
        <v>0</v>
      </c>
      <c r="N304" s="1" t="s">
        <v>316</v>
      </c>
    </row>
    <row r="305" spans="1:14" ht="15.75" customHeight="1" x14ac:dyDescent="0.2">
      <c r="A305" s="14"/>
      <c r="F305" s="1"/>
    </row>
    <row r="306" spans="1:14" ht="15.75" customHeight="1" x14ac:dyDescent="0.2">
      <c r="A306" s="14"/>
      <c r="F306" s="1"/>
      <c r="G306" s="1" t="s">
        <v>116</v>
      </c>
      <c r="H306" s="1" t="s">
        <v>267</v>
      </c>
      <c r="I306" s="1" t="s">
        <v>269</v>
      </c>
      <c r="J306" s="1" t="s">
        <v>270</v>
      </c>
      <c r="K306" s="1" t="s">
        <v>125</v>
      </c>
      <c r="L306" s="1" t="s">
        <v>273</v>
      </c>
      <c r="M306" s="1" t="s">
        <v>274</v>
      </c>
      <c r="N306" s="1" t="s">
        <v>313</v>
      </c>
    </row>
    <row r="307" spans="1:14" ht="15.75" customHeight="1" x14ac:dyDescent="0.2">
      <c r="A307" s="14"/>
      <c r="F307" s="1"/>
    </row>
    <row r="308" spans="1:14" ht="15.75" customHeight="1" x14ac:dyDescent="0.2">
      <c r="A308" s="14"/>
      <c r="F308" s="1"/>
      <c r="G308" s="1" t="s">
        <v>321</v>
      </c>
      <c r="H308" s="1" t="s">
        <v>316</v>
      </c>
      <c r="I308" s="1" t="s">
        <v>316</v>
      </c>
      <c r="J308" s="1" t="s">
        <v>316</v>
      </c>
      <c r="K308" s="1">
        <v>0</v>
      </c>
      <c r="L308" s="1">
        <v>0</v>
      </c>
      <c r="M308" s="1">
        <v>0</v>
      </c>
      <c r="N308" s="1" t="s">
        <v>316</v>
      </c>
    </row>
    <row r="309" spans="1:14" ht="15.75" customHeight="1" x14ac:dyDescent="0.2">
      <c r="A309" s="14"/>
      <c r="F309" s="1"/>
    </row>
    <row r="310" spans="1:14" ht="15.75" customHeight="1" x14ac:dyDescent="0.2">
      <c r="A310" s="14"/>
      <c r="F310" s="1"/>
      <c r="G310" s="1" t="s">
        <v>116</v>
      </c>
      <c r="H310" s="1" t="s">
        <v>267</v>
      </c>
      <c r="I310" s="1" t="s">
        <v>269</v>
      </c>
      <c r="J310" s="1" t="s">
        <v>270</v>
      </c>
      <c r="K310" s="1" t="s">
        <v>125</v>
      </c>
      <c r="L310" s="1" t="s">
        <v>273</v>
      </c>
      <c r="M310" s="1" t="s">
        <v>274</v>
      </c>
      <c r="N310" s="1" t="s">
        <v>313</v>
      </c>
    </row>
    <row r="311" spans="1:14" ht="15.75" customHeight="1" x14ac:dyDescent="0.2">
      <c r="A311" s="14"/>
      <c r="F311" s="1"/>
    </row>
    <row r="312" spans="1:14" ht="15.75" customHeight="1" x14ac:dyDescent="0.2">
      <c r="A312" s="14"/>
      <c r="F312" s="1"/>
      <c r="G312" s="1" t="s">
        <v>321</v>
      </c>
      <c r="H312" s="1" t="s">
        <v>316</v>
      </c>
      <c r="I312" s="1" t="s">
        <v>316</v>
      </c>
      <c r="J312" s="1" t="s">
        <v>316</v>
      </c>
      <c r="K312" s="1">
        <v>0</v>
      </c>
      <c r="L312" s="1">
        <v>0</v>
      </c>
      <c r="M312" s="1">
        <v>0</v>
      </c>
      <c r="N312" s="1" t="s">
        <v>316</v>
      </c>
    </row>
    <row r="313" spans="1:14" ht="15.75" customHeight="1" x14ac:dyDescent="0.2">
      <c r="A313" s="14"/>
      <c r="B313" s="1" t="s">
        <v>116</v>
      </c>
      <c r="C313" s="1" t="s">
        <v>267</v>
      </c>
      <c r="D313" s="1" t="s">
        <v>269</v>
      </c>
      <c r="E313" s="1" t="s">
        <v>125</v>
      </c>
      <c r="F313" s="1"/>
      <c r="G313" s="1"/>
      <c r="H313" s="1"/>
    </row>
    <row r="314" spans="1:14" ht="15.75" customHeight="1" x14ac:dyDescent="0.2">
      <c r="A314" s="14"/>
      <c r="F314" s="1"/>
      <c r="G314" s="1" t="s">
        <v>116</v>
      </c>
      <c r="H314" s="1" t="s">
        <v>267</v>
      </c>
      <c r="I314" s="1" t="s">
        <v>269</v>
      </c>
      <c r="J314" s="1" t="s">
        <v>270</v>
      </c>
      <c r="K314" s="1" t="s">
        <v>125</v>
      </c>
      <c r="L314" s="1" t="s">
        <v>273</v>
      </c>
      <c r="M314" s="1" t="s">
        <v>274</v>
      </c>
      <c r="N314" s="1" t="s">
        <v>313</v>
      </c>
    </row>
    <row r="315" spans="1:14" ht="15.75" customHeight="1" x14ac:dyDescent="0.2">
      <c r="A315" s="14"/>
      <c r="B315" s="1" t="s">
        <v>345</v>
      </c>
      <c r="C315" s="1">
        <v>2860</v>
      </c>
      <c r="D315" s="1" t="s">
        <v>315</v>
      </c>
      <c r="E315" s="1">
        <v>25740</v>
      </c>
      <c r="F315" s="1"/>
      <c r="G315" s="1"/>
      <c r="H315" s="1"/>
    </row>
    <row r="316" spans="1:14" ht="15.75" customHeight="1" x14ac:dyDescent="0.2">
      <c r="A316" s="14"/>
      <c r="B316" s="1" t="s">
        <v>346</v>
      </c>
      <c r="C316" s="1">
        <v>700</v>
      </c>
      <c r="D316" s="1" t="s">
        <v>315</v>
      </c>
      <c r="E316" s="1">
        <v>6300</v>
      </c>
      <c r="F316" s="1"/>
      <c r="G316" s="1" t="s">
        <v>347</v>
      </c>
      <c r="H316" s="1">
        <v>900</v>
      </c>
      <c r="I316" s="1" t="s">
        <v>348</v>
      </c>
      <c r="J316" s="1">
        <v>1</v>
      </c>
      <c r="K316" s="1">
        <v>900</v>
      </c>
      <c r="L316" s="1">
        <v>900</v>
      </c>
      <c r="M316" s="1" t="s">
        <v>316</v>
      </c>
      <c r="N316" s="1" t="s">
        <v>316</v>
      </c>
    </row>
    <row r="317" spans="1:14" ht="15.75" customHeight="1" x14ac:dyDescent="0.2">
      <c r="A317" s="14"/>
      <c r="B317" s="1" t="s">
        <v>349</v>
      </c>
      <c r="C317" s="1">
        <v>1340</v>
      </c>
      <c r="D317" s="1" t="s">
        <v>315</v>
      </c>
      <c r="E317" s="1">
        <v>12060</v>
      </c>
      <c r="F317" s="1"/>
      <c r="G317" s="1" t="s">
        <v>350</v>
      </c>
      <c r="H317" s="1">
        <v>40</v>
      </c>
      <c r="I317" s="1" t="s">
        <v>351</v>
      </c>
      <c r="J317" s="1">
        <v>50</v>
      </c>
      <c r="K317" s="1">
        <v>2000</v>
      </c>
      <c r="L317" s="1">
        <v>2000</v>
      </c>
      <c r="M317" s="1" t="s">
        <v>316</v>
      </c>
      <c r="N317" s="1" t="s">
        <v>316</v>
      </c>
    </row>
    <row r="318" spans="1:14" ht="15.75" customHeight="1" x14ac:dyDescent="0.2">
      <c r="A318" s="14"/>
      <c r="B318" s="1" t="s">
        <v>352</v>
      </c>
      <c r="C318" s="1">
        <v>460</v>
      </c>
      <c r="D318" s="1" t="s">
        <v>315</v>
      </c>
      <c r="E318" s="1">
        <v>4140</v>
      </c>
      <c r="F318" s="1"/>
      <c r="G318" s="1" t="s">
        <v>321</v>
      </c>
      <c r="H318" s="1" t="s">
        <v>316</v>
      </c>
      <c r="I318" s="1" t="s">
        <v>316</v>
      </c>
      <c r="J318" s="1" t="s">
        <v>316</v>
      </c>
      <c r="K318" s="1">
        <v>2900</v>
      </c>
      <c r="L318" s="1">
        <v>2900</v>
      </c>
      <c r="M318" s="1">
        <v>0</v>
      </c>
      <c r="N318" s="1" t="s">
        <v>316</v>
      </c>
    </row>
    <row r="319" spans="1:14" ht="15.75" customHeight="1" x14ac:dyDescent="0.2">
      <c r="A319" s="14"/>
      <c r="B319" s="1" t="s">
        <v>353</v>
      </c>
      <c r="C319" s="1">
        <v>2100</v>
      </c>
      <c r="D319" s="1" t="s">
        <v>354</v>
      </c>
      <c r="E319" s="1">
        <v>2100</v>
      </c>
      <c r="F319" s="1"/>
      <c r="G319" s="1"/>
      <c r="H319" s="1"/>
    </row>
    <row r="320" spans="1:14" ht="15.75" customHeight="1" x14ac:dyDescent="0.2">
      <c r="A320" s="14"/>
      <c r="B320" s="1" t="s">
        <v>321</v>
      </c>
      <c r="C320" s="1" t="s">
        <v>316</v>
      </c>
      <c r="D320" s="1" t="s">
        <v>316</v>
      </c>
      <c r="E320" s="1">
        <v>50340</v>
      </c>
      <c r="F320" s="1"/>
      <c r="G320" s="1"/>
      <c r="H320" s="1"/>
    </row>
    <row r="321" spans="1:8" ht="15.75" customHeight="1" x14ac:dyDescent="0.2">
      <c r="A321" s="14"/>
      <c r="F321" s="1"/>
    </row>
    <row r="322" spans="1:8" ht="15.75" customHeight="1" x14ac:dyDescent="0.2">
      <c r="A322" s="14"/>
      <c r="B322" s="1" t="s">
        <v>116</v>
      </c>
      <c r="C322" s="1" t="s">
        <v>267</v>
      </c>
      <c r="D322" s="1" t="s">
        <v>269</v>
      </c>
      <c r="E322" s="1" t="s">
        <v>125</v>
      </c>
      <c r="F322" s="1"/>
      <c r="G322" s="1"/>
      <c r="H322" s="1"/>
    </row>
    <row r="323" spans="1:8" ht="15.75" customHeight="1" x14ac:dyDescent="0.2">
      <c r="A323" s="14"/>
      <c r="F323" s="1"/>
      <c r="G323" s="1" t="s">
        <v>355</v>
      </c>
    </row>
    <row r="324" spans="1:8" ht="15.75" customHeight="1" x14ac:dyDescent="0.2">
      <c r="A324" s="14"/>
      <c r="B324" s="1" t="s">
        <v>356</v>
      </c>
      <c r="C324" s="1">
        <v>5300</v>
      </c>
      <c r="D324" s="1" t="s">
        <v>357</v>
      </c>
      <c r="E324" s="1">
        <v>10600</v>
      </c>
      <c r="F324" s="1"/>
      <c r="G324" s="1"/>
      <c r="H324" s="1"/>
    </row>
    <row r="325" spans="1:8" ht="15.75" customHeight="1" x14ac:dyDescent="0.2">
      <c r="A325" s="14"/>
      <c r="B325" s="1" t="s">
        <v>358</v>
      </c>
      <c r="C325" s="1">
        <v>155</v>
      </c>
      <c r="D325" s="1" t="s">
        <v>335</v>
      </c>
      <c r="E325" s="1">
        <v>34100</v>
      </c>
      <c r="F325" s="1"/>
      <c r="G325" s="1" t="s">
        <v>359</v>
      </c>
      <c r="H325" s="1"/>
    </row>
    <row r="326" spans="1:8" ht="15.75" customHeight="1" x14ac:dyDescent="0.2">
      <c r="A326" s="14"/>
      <c r="B326" s="1" t="s">
        <v>360</v>
      </c>
      <c r="C326" s="1">
        <v>1050</v>
      </c>
      <c r="D326" s="1" t="s">
        <v>315</v>
      </c>
      <c r="E326" s="1">
        <v>9450</v>
      </c>
      <c r="F326" s="1"/>
      <c r="G326" s="1" t="s">
        <v>361</v>
      </c>
      <c r="H326" s="1"/>
    </row>
    <row r="327" spans="1:8" ht="15.75" customHeight="1" x14ac:dyDescent="0.2">
      <c r="A327" s="14"/>
      <c r="B327" s="1" t="s">
        <v>362</v>
      </c>
      <c r="C327" s="1">
        <v>2000</v>
      </c>
      <c r="D327" s="1" t="s">
        <v>315</v>
      </c>
      <c r="E327" s="1">
        <v>18000</v>
      </c>
      <c r="F327" s="1"/>
      <c r="G327" s="1" t="s">
        <v>363</v>
      </c>
      <c r="H327" s="1"/>
    </row>
    <row r="328" spans="1:8" ht="15.75" customHeight="1" x14ac:dyDescent="0.2">
      <c r="A328" s="14"/>
      <c r="B328" s="1" t="s">
        <v>364</v>
      </c>
      <c r="C328" s="1">
        <v>2450</v>
      </c>
      <c r="D328" s="1" t="s">
        <v>315</v>
      </c>
      <c r="E328" s="1">
        <v>22050</v>
      </c>
      <c r="F328" s="1"/>
      <c r="G328" s="1" t="s">
        <v>365</v>
      </c>
      <c r="H328" s="1"/>
    </row>
    <row r="329" spans="1:8" ht="15.75" customHeight="1" x14ac:dyDescent="0.2">
      <c r="A329" s="14"/>
      <c r="B329" s="1" t="s">
        <v>366</v>
      </c>
      <c r="C329" s="1">
        <v>1050</v>
      </c>
      <c r="D329" s="1" t="s">
        <v>315</v>
      </c>
      <c r="E329" s="1">
        <v>9450</v>
      </c>
      <c r="F329" s="1"/>
      <c r="G329" s="1" t="s">
        <v>316</v>
      </c>
      <c r="H329" s="1"/>
    </row>
    <row r="330" spans="1:8" ht="15.75" customHeight="1" x14ac:dyDescent="0.2">
      <c r="A330" s="14"/>
      <c r="B330" s="1" t="s">
        <v>367</v>
      </c>
      <c r="C330" s="1">
        <v>501</v>
      </c>
      <c r="D330" s="1" t="s">
        <v>335</v>
      </c>
      <c r="E330" s="1">
        <v>4008</v>
      </c>
      <c r="F330" s="1"/>
      <c r="G330" s="1" t="s">
        <v>316</v>
      </c>
      <c r="H330" s="1"/>
    </row>
    <row r="331" spans="1:8" ht="15.75" customHeight="1" x14ac:dyDescent="0.2">
      <c r="A331" s="14"/>
      <c r="B331" s="1" t="s">
        <v>368</v>
      </c>
      <c r="C331" s="1">
        <v>836</v>
      </c>
      <c r="D331" s="1" t="s">
        <v>369</v>
      </c>
      <c r="E331" s="1">
        <v>3344</v>
      </c>
      <c r="F331" s="1"/>
      <c r="G331" s="1"/>
      <c r="H331" s="1"/>
    </row>
    <row r="332" spans="1:8" ht="15.75" customHeight="1" x14ac:dyDescent="0.2">
      <c r="A332" s="14"/>
      <c r="B332" s="1" t="s">
        <v>370</v>
      </c>
      <c r="C332" s="1">
        <v>380</v>
      </c>
      <c r="D332" s="1" t="s">
        <v>335</v>
      </c>
      <c r="E332" s="1">
        <v>760</v>
      </c>
      <c r="F332" s="1"/>
      <c r="G332" s="1"/>
      <c r="H332" s="1"/>
    </row>
    <row r="333" spans="1:8" ht="15.75" customHeight="1" x14ac:dyDescent="0.2">
      <c r="A333" s="14"/>
      <c r="B333" s="1" t="s">
        <v>371</v>
      </c>
      <c r="C333" s="1">
        <v>334</v>
      </c>
      <c r="D333" s="1" t="s">
        <v>335</v>
      </c>
      <c r="E333" s="1">
        <v>668</v>
      </c>
      <c r="F333" s="1"/>
      <c r="G333" s="1"/>
      <c r="H333" s="1"/>
    </row>
    <row r="334" spans="1:8" ht="15.75" customHeight="1" x14ac:dyDescent="0.2">
      <c r="A334" s="14"/>
      <c r="B334" s="1" t="s">
        <v>372</v>
      </c>
      <c r="C334" s="1">
        <v>501</v>
      </c>
      <c r="D334" s="1" t="s">
        <v>335</v>
      </c>
      <c r="E334" s="1">
        <v>14028</v>
      </c>
      <c r="F334" s="1"/>
      <c r="G334" s="1"/>
      <c r="H334" s="1"/>
    </row>
    <row r="335" spans="1:8" ht="15.75" customHeight="1" x14ac:dyDescent="0.2">
      <c r="A335" s="14"/>
      <c r="B335" s="1" t="s">
        <v>373</v>
      </c>
      <c r="C335" s="1">
        <v>836</v>
      </c>
      <c r="D335" s="1" t="s">
        <v>369</v>
      </c>
      <c r="E335" s="1">
        <v>11704</v>
      </c>
      <c r="F335" s="1"/>
      <c r="G335" s="1"/>
      <c r="H335" s="1"/>
    </row>
    <row r="336" spans="1:8" ht="15.75" customHeight="1" x14ac:dyDescent="0.2">
      <c r="A336" s="14"/>
      <c r="B336" s="1" t="s">
        <v>374</v>
      </c>
      <c r="C336" s="1">
        <v>10</v>
      </c>
      <c r="D336" s="1" t="s">
        <v>331</v>
      </c>
      <c r="E336" s="1">
        <v>1760</v>
      </c>
      <c r="F336" s="1"/>
      <c r="G336" s="1"/>
      <c r="H336" s="1"/>
    </row>
    <row r="337" spans="1:8" ht="15.75" customHeight="1" x14ac:dyDescent="0.2">
      <c r="A337" s="14"/>
      <c r="B337" s="1" t="s">
        <v>321</v>
      </c>
      <c r="C337" s="1" t="s">
        <v>316</v>
      </c>
      <c r="D337" s="1" t="s">
        <v>316</v>
      </c>
      <c r="E337" s="1">
        <v>139922</v>
      </c>
      <c r="F337" s="1"/>
      <c r="G337" s="1"/>
      <c r="H337" s="1"/>
    </row>
    <row r="338" spans="1:8" ht="15.75" customHeight="1" x14ac:dyDescent="0.2">
      <c r="A338" s="14"/>
    </row>
    <row r="339" spans="1:8" ht="15.75" customHeight="1" x14ac:dyDescent="0.2">
      <c r="A339" s="14"/>
      <c r="B339" s="1" t="s">
        <v>116</v>
      </c>
      <c r="C339" s="1" t="s">
        <v>267</v>
      </c>
      <c r="D339" s="1" t="s">
        <v>269</v>
      </c>
      <c r="E339" s="1" t="s">
        <v>125</v>
      </c>
      <c r="F339" s="1"/>
      <c r="G339" s="1"/>
      <c r="H339" s="1"/>
    </row>
    <row r="340" spans="1:8" ht="15.75" customHeight="1" x14ac:dyDescent="0.2">
      <c r="A340" s="14"/>
      <c r="F340" s="1"/>
    </row>
    <row r="341" spans="1:8" ht="15.75" customHeight="1" x14ac:dyDescent="0.2">
      <c r="A341" s="14"/>
      <c r="B341" s="1" t="s">
        <v>375</v>
      </c>
      <c r="C341" s="1">
        <v>798</v>
      </c>
      <c r="D341" s="1" t="s">
        <v>335</v>
      </c>
      <c r="E341" s="1">
        <v>7182</v>
      </c>
      <c r="F341" s="1"/>
      <c r="G341" s="1"/>
      <c r="H341" s="1"/>
    </row>
    <row r="342" spans="1:8" ht="15.75" customHeight="1" x14ac:dyDescent="0.2">
      <c r="A342" s="14"/>
      <c r="B342" s="1" t="s">
        <v>376</v>
      </c>
      <c r="C342" s="1">
        <v>630</v>
      </c>
      <c r="D342" s="1" t="s">
        <v>377</v>
      </c>
      <c r="E342" s="1">
        <v>1890</v>
      </c>
      <c r="F342" s="1"/>
      <c r="G342" s="1"/>
      <c r="H342" s="1"/>
    </row>
    <row r="343" spans="1:8" ht="15.75" customHeight="1" x14ac:dyDescent="0.2">
      <c r="A343" s="14"/>
      <c r="B343" s="1" t="s">
        <v>378</v>
      </c>
      <c r="C343" s="1">
        <v>418</v>
      </c>
      <c r="D343" s="1" t="s">
        <v>369</v>
      </c>
      <c r="E343" s="1">
        <v>1254</v>
      </c>
      <c r="F343" s="1"/>
      <c r="G343" s="1"/>
      <c r="H343" s="1"/>
    </row>
    <row r="344" spans="1:8" ht="15.75" customHeight="1" x14ac:dyDescent="0.2">
      <c r="A344" s="14"/>
      <c r="B344" s="1" t="s">
        <v>321</v>
      </c>
      <c r="C344" s="1" t="s">
        <v>316</v>
      </c>
      <c r="D344" s="1" t="s">
        <v>316</v>
      </c>
      <c r="E344" s="1">
        <v>10326</v>
      </c>
      <c r="F344" s="1"/>
      <c r="G344" s="1"/>
      <c r="H344" s="1"/>
    </row>
    <row r="345" spans="1:8" ht="15.75" customHeight="1" x14ac:dyDescent="0.2">
      <c r="A345" s="14"/>
      <c r="F345" s="1"/>
    </row>
    <row r="346" spans="1:8" ht="15.75" customHeight="1" x14ac:dyDescent="0.2">
      <c r="A346" s="14"/>
      <c r="B346" s="1" t="s">
        <v>116</v>
      </c>
      <c r="C346" s="1" t="s">
        <v>267</v>
      </c>
      <c r="D346" s="1" t="s">
        <v>269</v>
      </c>
      <c r="E346" s="1" t="s">
        <v>125</v>
      </c>
      <c r="F346" s="1"/>
      <c r="G346" s="1"/>
      <c r="H346" s="1"/>
    </row>
    <row r="347" spans="1:8" ht="15.75" customHeight="1" x14ac:dyDescent="0.2">
      <c r="A347" s="14"/>
      <c r="F347" s="1"/>
    </row>
    <row r="348" spans="1:8" ht="15.75" customHeight="1" x14ac:dyDescent="0.2">
      <c r="A348" s="14"/>
      <c r="B348" s="1" t="s">
        <v>379</v>
      </c>
      <c r="C348" s="1">
        <v>4900</v>
      </c>
      <c r="D348" s="1" t="s">
        <v>380</v>
      </c>
      <c r="E348" s="1">
        <v>68600</v>
      </c>
      <c r="F348" s="1"/>
      <c r="G348" s="1"/>
      <c r="H348" s="1"/>
    </row>
    <row r="349" spans="1:8" ht="15.75" customHeight="1" x14ac:dyDescent="0.2">
      <c r="A349" s="14"/>
      <c r="B349" s="1" t="s">
        <v>381</v>
      </c>
      <c r="C349" s="1">
        <v>5000</v>
      </c>
      <c r="D349" s="1" t="s">
        <v>354</v>
      </c>
      <c r="E349" s="1">
        <v>5000</v>
      </c>
      <c r="F349" s="1"/>
      <c r="G349" s="1"/>
      <c r="H349" s="1"/>
    </row>
    <row r="350" spans="1:8" ht="15.75" customHeight="1" x14ac:dyDescent="0.2">
      <c r="A350" s="14"/>
      <c r="B350" s="1" t="s">
        <v>382</v>
      </c>
      <c r="C350" s="1">
        <v>2600</v>
      </c>
      <c r="D350" s="1" t="s">
        <v>315</v>
      </c>
      <c r="E350" s="1">
        <v>23400</v>
      </c>
      <c r="F350" s="1"/>
      <c r="G350" s="1"/>
      <c r="H350" s="1"/>
    </row>
    <row r="351" spans="1:8" ht="15.75" customHeight="1" x14ac:dyDescent="0.2">
      <c r="A351" s="14"/>
      <c r="B351" s="1" t="s">
        <v>383</v>
      </c>
      <c r="C351" s="1">
        <v>2000</v>
      </c>
      <c r="D351" s="1" t="s">
        <v>315</v>
      </c>
      <c r="E351" s="1">
        <v>18000</v>
      </c>
      <c r="F351" s="1"/>
      <c r="G351" s="1"/>
      <c r="H351" s="1"/>
    </row>
    <row r="352" spans="1:8" ht="15.75" customHeight="1" x14ac:dyDescent="0.2">
      <c r="A352" s="14"/>
      <c r="B352" s="1" t="s">
        <v>384</v>
      </c>
      <c r="C352" s="1">
        <v>4200</v>
      </c>
      <c r="D352" s="1" t="s">
        <v>385</v>
      </c>
      <c r="E352" s="1">
        <v>4200</v>
      </c>
      <c r="F352" s="1"/>
      <c r="G352" s="1"/>
      <c r="H352" s="1"/>
    </row>
    <row r="353" spans="1:8" ht="15.75" customHeight="1" x14ac:dyDescent="0.2">
      <c r="A353" s="14"/>
      <c r="B353" s="1" t="s">
        <v>386</v>
      </c>
      <c r="C353" s="1">
        <v>3000</v>
      </c>
      <c r="D353" s="1" t="s">
        <v>354</v>
      </c>
      <c r="E353" s="1">
        <v>3000</v>
      </c>
      <c r="F353" s="1"/>
      <c r="G353" s="1"/>
      <c r="H353" s="1"/>
    </row>
    <row r="354" spans="1:8" ht="15.75" customHeight="1" x14ac:dyDescent="0.2">
      <c r="A354" s="14"/>
      <c r="B354" s="1" t="s">
        <v>387</v>
      </c>
      <c r="C354" s="1">
        <v>2500</v>
      </c>
      <c r="D354" s="1" t="s">
        <v>354</v>
      </c>
      <c r="E354" s="1">
        <v>2500</v>
      </c>
      <c r="F354" s="1"/>
      <c r="G354" s="1"/>
      <c r="H354" s="1"/>
    </row>
    <row r="355" spans="1:8" ht="15.75" customHeight="1" x14ac:dyDescent="0.2">
      <c r="A355" s="14"/>
      <c r="B355" s="1" t="s">
        <v>321</v>
      </c>
      <c r="C355" s="1" t="s">
        <v>316</v>
      </c>
      <c r="D355" s="1" t="s">
        <v>316</v>
      </c>
      <c r="E355" s="1">
        <v>124700</v>
      </c>
      <c r="F355" s="1"/>
      <c r="G355" s="1"/>
      <c r="H355" s="1"/>
    </row>
    <row r="356" spans="1:8" ht="15.75" customHeight="1" x14ac:dyDescent="0.2">
      <c r="A356" s="14"/>
      <c r="F356" s="1"/>
    </row>
    <row r="357" spans="1:8" ht="15.75" customHeight="1" x14ac:dyDescent="0.2">
      <c r="A357" s="14"/>
      <c r="B357" s="1" t="s">
        <v>116</v>
      </c>
      <c r="C357" s="1" t="s">
        <v>267</v>
      </c>
      <c r="D357" s="1" t="s">
        <v>269</v>
      </c>
      <c r="E357" s="1" t="s">
        <v>125</v>
      </c>
      <c r="F357" s="1"/>
      <c r="G357" s="1"/>
      <c r="H357" s="1"/>
    </row>
    <row r="358" spans="1:8" ht="15.75" customHeight="1" x14ac:dyDescent="0.2">
      <c r="A358" s="14"/>
      <c r="F358" s="1"/>
    </row>
    <row r="359" spans="1:8" ht="15.75" customHeight="1" x14ac:dyDescent="0.2">
      <c r="A359" s="14"/>
      <c r="B359" s="1" t="s">
        <v>321</v>
      </c>
      <c r="C359" s="1" t="s">
        <v>316</v>
      </c>
      <c r="D359" s="1" t="s">
        <v>316</v>
      </c>
      <c r="E359" s="1">
        <v>0</v>
      </c>
      <c r="F359" s="1"/>
      <c r="G359" s="1"/>
      <c r="H359" s="1"/>
    </row>
    <row r="360" spans="1:8" ht="15.75" customHeight="1" x14ac:dyDescent="0.2">
      <c r="A360" s="14"/>
      <c r="F360" s="10"/>
    </row>
    <row r="361" spans="1:8" ht="15.75" customHeight="1" x14ac:dyDescent="0.2">
      <c r="A361" s="14"/>
      <c r="B361" s="1" t="s">
        <v>116</v>
      </c>
      <c r="C361" s="1" t="s">
        <v>267</v>
      </c>
      <c r="D361" s="1" t="s">
        <v>269</v>
      </c>
      <c r="E361" s="1" t="s">
        <v>125</v>
      </c>
      <c r="F361" s="1"/>
      <c r="G361" s="1"/>
      <c r="H361" s="1"/>
    </row>
    <row r="362" spans="1:8" ht="15.75" customHeight="1" x14ac:dyDescent="0.2">
      <c r="A362" s="14"/>
      <c r="F362" s="1"/>
    </row>
    <row r="363" spans="1:8" ht="15.75" customHeight="1" x14ac:dyDescent="0.2">
      <c r="A363" s="14"/>
      <c r="B363" s="1" t="s">
        <v>321</v>
      </c>
      <c r="C363" s="1" t="s">
        <v>316</v>
      </c>
      <c r="D363" s="1" t="s">
        <v>316</v>
      </c>
      <c r="E363" s="1">
        <v>0</v>
      </c>
      <c r="F363" s="1"/>
      <c r="G363" s="1"/>
      <c r="H363" s="1"/>
    </row>
    <row r="364" spans="1:8" ht="15.75" customHeight="1" x14ac:dyDescent="0.2">
      <c r="A364" s="14"/>
      <c r="F364" s="1"/>
    </row>
    <row r="365" spans="1:8" ht="15.75" customHeight="1" x14ac:dyDescent="0.2">
      <c r="A365" s="14"/>
      <c r="B365" s="1" t="s">
        <v>116</v>
      </c>
      <c r="C365" s="1" t="s">
        <v>267</v>
      </c>
      <c r="D365" s="1" t="s">
        <v>269</v>
      </c>
      <c r="E365" s="1" t="s">
        <v>125</v>
      </c>
      <c r="F365" s="1"/>
      <c r="G365" s="1"/>
      <c r="H365" s="1"/>
    </row>
    <row r="366" spans="1:8" ht="15.75" customHeight="1" x14ac:dyDescent="0.2">
      <c r="A366" s="14"/>
      <c r="F366" s="10"/>
    </row>
    <row r="367" spans="1:8" ht="15.75" customHeight="1" x14ac:dyDescent="0.2">
      <c r="A367" s="14"/>
      <c r="B367" s="1" t="s">
        <v>321</v>
      </c>
      <c r="C367" s="1" t="s">
        <v>316</v>
      </c>
      <c r="D367" s="1" t="s">
        <v>316</v>
      </c>
      <c r="E367" s="1">
        <v>0</v>
      </c>
      <c r="F367" s="1"/>
      <c r="G367" s="1"/>
      <c r="H367" s="1"/>
    </row>
    <row r="368" spans="1:8" ht="15.75" customHeight="1" x14ac:dyDescent="0.2">
      <c r="A368" s="14"/>
      <c r="F368" s="1"/>
    </row>
    <row r="369" spans="1:8" ht="15.75" customHeight="1" x14ac:dyDescent="0.2">
      <c r="A369" s="14"/>
      <c r="B369" s="1" t="s">
        <v>116</v>
      </c>
      <c r="C369" s="1" t="s">
        <v>267</v>
      </c>
      <c r="D369" s="1" t="s">
        <v>269</v>
      </c>
      <c r="E369" s="1" t="s">
        <v>125</v>
      </c>
      <c r="F369" s="1"/>
      <c r="G369" s="1"/>
      <c r="H369" s="1"/>
    </row>
    <row r="370" spans="1:8" ht="15.75" customHeight="1" x14ac:dyDescent="0.2">
      <c r="A370" s="14"/>
      <c r="F370" s="1"/>
      <c r="G370" s="1" t="s">
        <v>389</v>
      </c>
      <c r="H370" s="1" t="s">
        <v>390</v>
      </c>
    </row>
    <row r="371" spans="1:8" ht="15.75" customHeight="1" x14ac:dyDescent="0.2">
      <c r="A371" s="14"/>
      <c r="B371" s="1" t="s">
        <v>321</v>
      </c>
      <c r="C371" s="1" t="s">
        <v>316</v>
      </c>
      <c r="D371" s="1" t="s">
        <v>316</v>
      </c>
      <c r="E371" s="1">
        <v>0</v>
      </c>
      <c r="F371" s="1"/>
      <c r="G371" s="1" t="s">
        <v>391</v>
      </c>
      <c r="H371" s="1" t="s">
        <v>392</v>
      </c>
    </row>
    <row r="372" spans="1:8" ht="15.75" customHeight="1" x14ac:dyDescent="0.2">
      <c r="A372" s="14"/>
      <c r="F372" s="1"/>
      <c r="G372" s="1" t="s">
        <v>393</v>
      </c>
      <c r="H372" s="1" t="s">
        <v>398</v>
      </c>
    </row>
    <row r="373" spans="1:8" ht="15.75" customHeight="1" x14ac:dyDescent="0.2">
      <c r="A373" s="14"/>
      <c r="B373" s="1" t="s">
        <v>116</v>
      </c>
      <c r="C373" s="1" t="s">
        <v>267</v>
      </c>
      <c r="D373" s="1" t="s">
        <v>269</v>
      </c>
      <c r="E373" s="1" t="s">
        <v>125</v>
      </c>
      <c r="F373" s="1"/>
      <c r="G373" s="1" t="s">
        <v>400</v>
      </c>
      <c r="H373" s="1" t="s">
        <v>398</v>
      </c>
    </row>
    <row r="374" spans="1:8" ht="15.75" customHeight="1" x14ac:dyDescent="0.2">
      <c r="A374" s="14"/>
      <c r="F374" s="1"/>
      <c r="G374" s="1" t="s">
        <v>401</v>
      </c>
      <c r="H374" s="1" t="s">
        <v>398</v>
      </c>
    </row>
    <row r="375" spans="1:8" ht="15.75" customHeight="1" x14ac:dyDescent="0.2">
      <c r="A375" s="14"/>
      <c r="B375" s="1" t="s">
        <v>321</v>
      </c>
      <c r="C375" s="1" t="s">
        <v>316</v>
      </c>
      <c r="D375" s="1" t="s">
        <v>316</v>
      </c>
      <c r="E375" s="1">
        <v>0</v>
      </c>
      <c r="F375" s="1"/>
      <c r="G375" s="1" t="s">
        <v>403</v>
      </c>
      <c r="H375" s="1" t="s">
        <v>398</v>
      </c>
    </row>
    <row r="376" spans="1:8" ht="15.75" customHeight="1" x14ac:dyDescent="0.2">
      <c r="A376" s="14"/>
      <c r="F376" s="1"/>
    </row>
    <row r="377" spans="1:8" ht="15.75" customHeight="1" x14ac:dyDescent="0.2">
      <c r="A377" s="14"/>
      <c r="B377" s="1" t="s">
        <v>116</v>
      </c>
      <c r="C377" s="1" t="s">
        <v>267</v>
      </c>
      <c r="D377" s="1" t="s">
        <v>269</v>
      </c>
      <c r="E377" s="1" t="s">
        <v>125</v>
      </c>
      <c r="F377" s="1"/>
      <c r="G377" s="1"/>
      <c r="H377" s="1"/>
    </row>
    <row r="378" spans="1:8" ht="15.75" customHeight="1" x14ac:dyDescent="0.2">
      <c r="A378" s="14"/>
      <c r="F378" s="1"/>
    </row>
    <row r="379" spans="1:8" ht="15.75" customHeight="1" x14ac:dyDescent="0.2">
      <c r="A379" s="14"/>
      <c r="B379" s="1" t="s">
        <v>321</v>
      </c>
      <c r="C379" s="1" t="s">
        <v>316</v>
      </c>
      <c r="D379" s="1" t="s">
        <v>316</v>
      </c>
      <c r="E379" s="1">
        <v>0</v>
      </c>
      <c r="F379" s="1"/>
      <c r="G379" s="1"/>
      <c r="H379" s="1"/>
    </row>
    <row r="380" spans="1:8" ht="15.75" customHeight="1" x14ac:dyDescent="0.2">
      <c r="A380" s="14"/>
      <c r="F380" s="1"/>
    </row>
    <row r="381" spans="1:8" ht="15.75" customHeight="1" x14ac:dyDescent="0.2">
      <c r="A381" s="14"/>
      <c r="B381" s="1" t="s">
        <v>116</v>
      </c>
      <c r="C381" s="1" t="s">
        <v>267</v>
      </c>
      <c r="D381" s="1" t="s">
        <v>269</v>
      </c>
      <c r="E381" s="1" t="s">
        <v>125</v>
      </c>
      <c r="F381" s="1"/>
      <c r="G381" s="1"/>
      <c r="H381" s="1"/>
    </row>
    <row r="382" spans="1:8" ht="15.75" customHeight="1" x14ac:dyDescent="0.2">
      <c r="A382" s="14"/>
      <c r="F382" s="1"/>
    </row>
    <row r="383" spans="1:8" ht="15.75" customHeight="1" x14ac:dyDescent="0.2">
      <c r="A383" s="14"/>
      <c r="B383" s="1" t="s">
        <v>321</v>
      </c>
      <c r="C383" s="1" t="s">
        <v>316</v>
      </c>
      <c r="D383" s="1" t="s">
        <v>316</v>
      </c>
      <c r="E383" s="1">
        <v>0</v>
      </c>
      <c r="F383" s="1"/>
      <c r="G383" s="1"/>
      <c r="H383" s="1"/>
    </row>
    <row r="384" spans="1:8" ht="15.75" customHeight="1" x14ac:dyDescent="0.2">
      <c r="A384" s="14"/>
      <c r="F384" s="1"/>
    </row>
    <row r="385" spans="1:8" ht="15.75" customHeight="1" x14ac:dyDescent="0.2">
      <c r="A385" s="14"/>
      <c r="B385" s="1" t="s">
        <v>116</v>
      </c>
      <c r="C385" s="1" t="s">
        <v>267</v>
      </c>
      <c r="D385" s="1" t="s">
        <v>269</v>
      </c>
      <c r="E385" s="1" t="s">
        <v>125</v>
      </c>
      <c r="F385" s="1"/>
      <c r="G385" s="1"/>
      <c r="H385" s="1"/>
    </row>
    <row r="386" spans="1:8" ht="15.75" customHeight="1" x14ac:dyDescent="0.2">
      <c r="A386" s="14"/>
      <c r="F386" s="1"/>
    </row>
    <row r="387" spans="1:8" ht="15.75" customHeight="1" x14ac:dyDescent="0.2">
      <c r="A387" s="14"/>
      <c r="B387" s="1" t="s">
        <v>321</v>
      </c>
      <c r="C387" s="1" t="s">
        <v>316</v>
      </c>
      <c r="D387" s="1" t="s">
        <v>316</v>
      </c>
      <c r="E387" s="1">
        <v>0</v>
      </c>
      <c r="F387" s="1"/>
      <c r="G387" s="1"/>
      <c r="H387" s="1"/>
    </row>
    <row r="388" spans="1:8" ht="15.75" customHeight="1" x14ac:dyDescent="0.2">
      <c r="A388" s="14"/>
      <c r="F388" s="1"/>
    </row>
    <row r="389" spans="1:8" ht="15.75" customHeight="1" x14ac:dyDescent="0.2">
      <c r="A389" s="14"/>
      <c r="B389" s="1" t="s">
        <v>116</v>
      </c>
      <c r="C389" s="1" t="s">
        <v>267</v>
      </c>
      <c r="D389" s="1" t="s">
        <v>269</v>
      </c>
      <c r="E389" s="1" t="s">
        <v>125</v>
      </c>
      <c r="F389" s="1"/>
      <c r="G389" s="1"/>
      <c r="H389" s="1"/>
    </row>
    <row r="390" spans="1:8" ht="15.75" customHeight="1" x14ac:dyDescent="0.2">
      <c r="A390" s="14"/>
      <c r="F390" s="1"/>
    </row>
    <row r="391" spans="1:8" ht="15.75" customHeight="1" x14ac:dyDescent="0.2">
      <c r="A391" s="14"/>
      <c r="B391" s="1" t="s">
        <v>321</v>
      </c>
      <c r="C391" s="1" t="s">
        <v>316</v>
      </c>
      <c r="D391" s="1" t="s">
        <v>316</v>
      </c>
      <c r="E391" s="1">
        <v>0</v>
      </c>
      <c r="F391" s="1"/>
      <c r="G391" s="1"/>
      <c r="H391" s="1"/>
    </row>
    <row r="392" spans="1:8" ht="15.75" customHeight="1" x14ac:dyDescent="0.2">
      <c r="A392" s="14"/>
      <c r="F392" s="1"/>
    </row>
    <row r="393" spans="1:8" ht="15.75" customHeight="1" x14ac:dyDescent="0.2">
      <c r="A393" s="14"/>
      <c r="B393" s="1" t="s">
        <v>116</v>
      </c>
      <c r="C393" s="1" t="s">
        <v>267</v>
      </c>
      <c r="D393" s="1" t="s">
        <v>269</v>
      </c>
      <c r="E393" s="1" t="s">
        <v>125</v>
      </c>
      <c r="F393" s="1"/>
      <c r="G393" s="1"/>
      <c r="H393" s="1"/>
    </row>
    <row r="394" spans="1:8" ht="15.75" customHeight="1" x14ac:dyDescent="0.2">
      <c r="A394" s="14"/>
      <c r="F394" s="1"/>
    </row>
    <row r="395" spans="1:8" ht="15.75" customHeight="1" x14ac:dyDescent="0.2">
      <c r="A395" s="14"/>
      <c r="B395" s="1" t="s">
        <v>321</v>
      </c>
      <c r="C395" s="1" t="s">
        <v>316</v>
      </c>
      <c r="D395" s="1" t="s">
        <v>316</v>
      </c>
      <c r="E395" s="1">
        <v>0</v>
      </c>
      <c r="F395" s="1"/>
      <c r="G395" s="1"/>
      <c r="H395" s="1"/>
    </row>
    <row r="396" spans="1:8" ht="15.75" customHeight="1" x14ac:dyDescent="0.2">
      <c r="A396" s="14"/>
      <c r="F396" s="1"/>
    </row>
    <row r="397" spans="1:8" ht="15.75" customHeight="1" x14ac:dyDescent="0.2">
      <c r="A397" s="14"/>
      <c r="B397" s="1" t="s">
        <v>116</v>
      </c>
      <c r="C397" s="1" t="s">
        <v>267</v>
      </c>
      <c r="D397" s="1" t="s">
        <v>269</v>
      </c>
      <c r="E397" s="1" t="s">
        <v>125</v>
      </c>
      <c r="F397" s="1"/>
      <c r="G397" s="1"/>
      <c r="H397" s="1"/>
    </row>
    <row r="398" spans="1:8" ht="15.75" customHeight="1" x14ac:dyDescent="0.2">
      <c r="A398" s="14"/>
    </row>
    <row r="399" spans="1:8" ht="15.75" customHeight="1" x14ac:dyDescent="0.2">
      <c r="A399" s="14"/>
      <c r="B399" s="1" t="s">
        <v>321</v>
      </c>
      <c r="C399" s="1" t="s">
        <v>316</v>
      </c>
      <c r="D399" s="1" t="s">
        <v>316</v>
      </c>
      <c r="E399" s="1">
        <v>0</v>
      </c>
      <c r="F399" s="1"/>
      <c r="G399" s="1"/>
      <c r="H399" s="1"/>
    </row>
    <row r="400" spans="1:8" ht="15.75" customHeight="1" x14ac:dyDescent="0.2">
      <c r="A400" s="14"/>
      <c r="F400" s="1"/>
    </row>
    <row r="401" spans="1:8" ht="15.75" customHeight="1" x14ac:dyDescent="0.2">
      <c r="A401" s="14"/>
      <c r="B401" s="1" t="s">
        <v>116</v>
      </c>
      <c r="C401" s="1" t="s">
        <v>267</v>
      </c>
      <c r="D401" s="1" t="s">
        <v>269</v>
      </c>
      <c r="E401" s="1" t="s">
        <v>125</v>
      </c>
      <c r="F401" s="1"/>
      <c r="G401" s="1"/>
      <c r="H401" s="1"/>
    </row>
    <row r="402" spans="1:8" ht="15.75" customHeight="1" x14ac:dyDescent="0.2">
      <c r="A402" s="14"/>
      <c r="F402" s="1"/>
    </row>
    <row r="403" spans="1:8" ht="15.75" customHeight="1" x14ac:dyDescent="0.2">
      <c r="A403" s="14"/>
      <c r="B403" s="1" t="s">
        <v>417</v>
      </c>
      <c r="C403" s="1">
        <v>5000</v>
      </c>
      <c r="D403" s="1" t="s">
        <v>354</v>
      </c>
      <c r="E403" s="1">
        <v>5000</v>
      </c>
      <c r="F403" s="1"/>
      <c r="G403" s="1"/>
      <c r="H403" s="1"/>
    </row>
    <row r="404" spans="1:8" ht="15.75" customHeight="1" x14ac:dyDescent="0.2">
      <c r="A404" s="14"/>
      <c r="B404" s="1" t="s">
        <v>420</v>
      </c>
      <c r="C404" s="1">
        <v>300</v>
      </c>
      <c r="D404" s="1" t="s">
        <v>421</v>
      </c>
      <c r="E404" s="1">
        <v>4500</v>
      </c>
      <c r="F404" s="1"/>
      <c r="G404" s="1"/>
      <c r="H404" s="1"/>
    </row>
    <row r="405" spans="1:8" ht="15.75" customHeight="1" x14ac:dyDescent="0.2">
      <c r="A405" s="14"/>
      <c r="B405" s="1" t="s">
        <v>423</v>
      </c>
      <c r="C405" s="1">
        <v>5300</v>
      </c>
      <c r="D405" s="1" t="s">
        <v>357</v>
      </c>
      <c r="E405" s="1">
        <v>5300</v>
      </c>
      <c r="F405" s="1"/>
      <c r="G405" s="1"/>
      <c r="H405" s="1"/>
    </row>
    <row r="406" spans="1:8" ht="15.75" customHeight="1" x14ac:dyDescent="0.2">
      <c r="A406" s="14"/>
      <c r="B406" s="1" t="s">
        <v>321</v>
      </c>
      <c r="C406" s="1" t="s">
        <v>316</v>
      </c>
      <c r="D406" s="1" t="s">
        <v>316</v>
      </c>
      <c r="E406" s="1">
        <v>14800</v>
      </c>
      <c r="F406" s="1"/>
      <c r="G406" s="1"/>
      <c r="H406" s="1"/>
    </row>
    <row r="407" spans="1:8" ht="15.75" customHeight="1" x14ac:dyDescent="0.2">
      <c r="A407" s="14"/>
      <c r="F407" s="1"/>
    </row>
    <row r="408" spans="1:8" ht="15.75" customHeight="1" x14ac:dyDescent="0.2">
      <c r="A408" s="14"/>
    </row>
    <row r="409" spans="1:8" ht="15.75" customHeight="1" x14ac:dyDescent="0.2">
      <c r="A409" s="14"/>
      <c r="F409" s="1"/>
    </row>
    <row r="410" spans="1:8" ht="15.75" customHeight="1" x14ac:dyDescent="0.2">
      <c r="A410" s="14"/>
    </row>
    <row r="411" spans="1:8" ht="15.75" customHeight="1" x14ac:dyDescent="0.2">
      <c r="A411" s="14"/>
      <c r="B411" s="1" t="s">
        <v>425</v>
      </c>
      <c r="F411" s="1"/>
    </row>
    <row r="412" spans="1:8" ht="15.75" customHeight="1" x14ac:dyDescent="0.2">
      <c r="A412" s="14"/>
    </row>
    <row r="413" spans="1:8" ht="15.75" customHeight="1" x14ac:dyDescent="0.2">
      <c r="A413" s="14"/>
      <c r="B413" s="1" t="s">
        <v>426</v>
      </c>
      <c r="F413" s="1"/>
    </row>
    <row r="414" spans="1:8" ht="15.75" customHeight="1" x14ac:dyDescent="0.2">
      <c r="A414" s="14"/>
      <c r="B414" s="1" t="s">
        <v>427</v>
      </c>
    </row>
    <row r="415" spans="1:8" ht="15.75" customHeight="1" x14ac:dyDescent="0.2">
      <c r="A415" s="14"/>
      <c r="B415" s="1" t="s">
        <v>428</v>
      </c>
      <c r="F415" s="1"/>
    </row>
    <row r="416" spans="1:8" ht="15.75" customHeight="1" x14ac:dyDescent="0.2">
      <c r="A416" s="14"/>
      <c r="B416" s="1" t="s">
        <v>429</v>
      </c>
      <c r="F416" s="1"/>
    </row>
    <row r="417" spans="1:6" ht="15.75" customHeight="1" x14ac:dyDescent="0.2">
      <c r="A417" s="14"/>
      <c r="B417" s="1" t="s">
        <v>316</v>
      </c>
    </row>
    <row r="418" spans="1:6" ht="15.75" customHeight="1" x14ac:dyDescent="0.2">
      <c r="A418" s="14"/>
      <c r="B418" s="1" t="s">
        <v>316</v>
      </c>
      <c r="F418" s="1"/>
    </row>
    <row r="419" spans="1:6" ht="15.75" customHeight="1" x14ac:dyDescent="0.2">
      <c r="A419" s="14"/>
      <c r="F419" s="1"/>
    </row>
    <row r="420" spans="1:6" ht="15.75" customHeight="1" x14ac:dyDescent="0.2">
      <c r="A420" s="14"/>
    </row>
    <row r="421" spans="1:6" ht="15.75" customHeight="1" x14ac:dyDescent="0.2">
      <c r="A421" s="14"/>
      <c r="F421" s="1"/>
    </row>
    <row r="422" spans="1:6" ht="15.75" customHeight="1" x14ac:dyDescent="0.2">
      <c r="A422" s="14"/>
      <c r="F422" s="1"/>
    </row>
    <row r="423" spans="1:6" ht="15.75" customHeight="1" x14ac:dyDescent="0.2">
      <c r="A423" s="14"/>
    </row>
    <row r="424" spans="1:6" ht="15.75" customHeight="1" x14ac:dyDescent="0.2">
      <c r="A424" s="14"/>
      <c r="F424" s="1"/>
    </row>
    <row r="425" spans="1:6" ht="15.75" customHeight="1" x14ac:dyDescent="0.2">
      <c r="A425" s="14"/>
      <c r="F425" s="1"/>
    </row>
    <row r="426" spans="1:6" ht="15.75" customHeight="1" x14ac:dyDescent="0.2">
      <c r="A426" s="14"/>
      <c r="F426" s="1"/>
    </row>
    <row r="427" spans="1:6" ht="15.75" customHeight="1" x14ac:dyDescent="0.2">
      <c r="A427" s="14"/>
      <c r="F427" s="1"/>
    </row>
    <row r="428" spans="1:6" ht="15.75" customHeight="1" x14ac:dyDescent="0.2">
      <c r="A428" s="14"/>
      <c r="F428" s="1"/>
    </row>
    <row r="429" spans="1:6" ht="15.75" customHeight="1" x14ac:dyDescent="0.2">
      <c r="A429" s="14"/>
      <c r="F429" s="1"/>
    </row>
    <row r="430" spans="1:6" ht="15.75" customHeight="1" x14ac:dyDescent="0.2">
      <c r="A430" s="14"/>
      <c r="F430" s="1"/>
    </row>
    <row r="431" spans="1:6" ht="15.75" customHeight="1" x14ac:dyDescent="0.2">
      <c r="A431" s="14"/>
      <c r="F431" s="1"/>
    </row>
    <row r="432" spans="1:6" ht="15.75" customHeight="1" x14ac:dyDescent="0.2">
      <c r="A432" s="14"/>
      <c r="F432" s="1"/>
    </row>
    <row r="433" spans="1:6" ht="15.75" customHeight="1" x14ac:dyDescent="0.2">
      <c r="A433" s="14"/>
      <c r="F433" s="1"/>
    </row>
    <row r="434" spans="1:6" ht="15.75" customHeight="1" x14ac:dyDescent="0.2">
      <c r="A434" s="14"/>
      <c r="F434" s="1"/>
    </row>
    <row r="435" spans="1:6" ht="15.75" customHeight="1" x14ac:dyDescent="0.2">
      <c r="A435" s="14"/>
      <c r="F435" s="1"/>
    </row>
    <row r="436" spans="1:6" ht="15.75" customHeight="1" x14ac:dyDescent="0.2">
      <c r="A436" s="14"/>
    </row>
    <row r="437" spans="1:6" ht="15.75" customHeight="1" x14ac:dyDescent="0.2">
      <c r="A437" s="14"/>
    </row>
    <row r="438" spans="1:6" ht="15.75" customHeight="1" x14ac:dyDescent="0.2">
      <c r="A438" s="14"/>
    </row>
    <row r="439" spans="1:6" ht="15.75" customHeight="1" x14ac:dyDescent="0.2">
      <c r="A439" s="14"/>
    </row>
    <row r="440" spans="1:6" ht="15.75" customHeight="1" x14ac:dyDescent="0.2">
      <c r="A440" s="14"/>
    </row>
    <row r="441" spans="1:6" ht="15.75" customHeight="1" x14ac:dyDescent="0.2">
      <c r="A441" s="14"/>
      <c r="F441" s="1"/>
    </row>
    <row r="442" spans="1:6" ht="15.75" customHeight="1" x14ac:dyDescent="0.2">
      <c r="A442" s="14"/>
      <c r="F442" s="1"/>
    </row>
    <row r="443" spans="1:6" ht="15.75" customHeight="1" x14ac:dyDescent="0.2">
      <c r="A443" s="14"/>
    </row>
    <row r="444" spans="1:6" ht="15.75" customHeight="1" x14ac:dyDescent="0.2">
      <c r="A444" s="14"/>
    </row>
    <row r="445" spans="1:6" ht="15.75" customHeight="1" x14ac:dyDescent="0.2">
      <c r="A445" s="14"/>
      <c r="F445" s="1"/>
    </row>
    <row r="446" spans="1:6" ht="15.75" customHeight="1" x14ac:dyDescent="0.2">
      <c r="A446" s="14"/>
      <c r="F446" s="1"/>
    </row>
    <row r="447" spans="1:6" ht="15.75" customHeight="1" x14ac:dyDescent="0.2">
      <c r="A447" s="14"/>
    </row>
    <row r="448" spans="1:6" ht="15.75" customHeight="1" x14ac:dyDescent="0.2">
      <c r="A448" s="14"/>
    </row>
    <row r="449" spans="1:6" ht="15.75" customHeight="1" x14ac:dyDescent="0.2">
      <c r="A449" s="14"/>
    </row>
    <row r="450" spans="1:6" ht="15.75" customHeight="1" x14ac:dyDescent="0.2">
      <c r="A450" s="14"/>
    </row>
    <row r="451" spans="1:6" ht="15.75" customHeight="1" x14ac:dyDescent="0.2">
      <c r="A451" s="14"/>
    </row>
    <row r="452" spans="1:6" ht="15.75" customHeight="1" x14ac:dyDescent="0.2">
      <c r="A452" s="14"/>
    </row>
    <row r="453" spans="1:6" ht="15.75" customHeight="1" x14ac:dyDescent="0.2">
      <c r="A453" s="14"/>
      <c r="F453" s="1"/>
    </row>
    <row r="454" spans="1:6" ht="15.75" customHeight="1" x14ac:dyDescent="0.2">
      <c r="A454" s="14"/>
      <c r="F454" s="1"/>
    </row>
    <row r="455" spans="1:6" ht="15.75" customHeight="1" x14ac:dyDescent="0.2">
      <c r="A455" s="14"/>
    </row>
    <row r="456" spans="1:6" ht="15.75" customHeight="1" x14ac:dyDescent="0.2">
      <c r="A456" s="14"/>
    </row>
    <row r="457" spans="1:6" ht="15.75" customHeight="1" x14ac:dyDescent="0.2">
      <c r="A457" s="14"/>
    </row>
    <row r="458" spans="1:6" ht="15.75" customHeight="1" x14ac:dyDescent="0.2">
      <c r="A458" s="14"/>
    </row>
    <row r="459" spans="1:6" ht="15.75" customHeight="1" x14ac:dyDescent="0.2">
      <c r="A459" s="14"/>
    </row>
    <row r="460" spans="1:6" ht="15.75" customHeight="1" x14ac:dyDescent="0.2">
      <c r="A460" s="14"/>
    </row>
    <row r="461" spans="1:6" ht="15.75" customHeight="1" x14ac:dyDescent="0.2">
      <c r="A461" s="14"/>
    </row>
    <row r="462" spans="1:6" ht="15.75" customHeight="1" x14ac:dyDescent="0.2">
      <c r="A462" s="14"/>
    </row>
    <row r="463" spans="1:6" ht="15.75" customHeight="1" x14ac:dyDescent="0.2">
      <c r="A463" s="14"/>
      <c r="B463" s="1" t="s">
        <v>389</v>
      </c>
      <c r="C463" s="1" t="s">
        <v>390</v>
      </c>
    </row>
    <row r="464" spans="1:6" ht="15.75" customHeight="1" x14ac:dyDescent="0.2">
      <c r="A464" s="14"/>
      <c r="B464" s="1" t="s">
        <v>438</v>
      </c>
      <c r="C464" s="1" t="s">
        <v>439</v>
      </c>
    </row>
    <row r="465" spans="1:3" ht="15.75" customHeight="1" x14ac:dyDescent="0.2">
      <c r="A465" s="14"/>
      <c r="B465" s="1" t="s">
        <v>440</v>
      </c>
      <c r="C465" s="1" t="s">
        <v>441</v>
      </c>
    </row>
    <row r="466" spans="1:3" ht="15.75" customHeight="1" x14ac:dyDescent="0.2">
      <c r="A466" s="14"/>
      <c r="B466" s="1" t="s">
        <v>438</v>
      </c>
      <c r="C466" s="1" t="s">
        <v>443</v>
      </c>
    </row>
    <row r="467" spans="1:3" ht="15.75" customHeight="1" x14ac:dyDescent="0.2">
      <c r="A467" s="14"/>
    </row>
    <row r="468" spans="1:3" ht="15.75" customHeight="1" x14ac:dyDescent="0.2">
      <c r="A468" s="14"/>
    </row>
    <row r="469" spans="1:3" ht="15.75" customHeight="1" x14ac:dyDescent="0.2">
      <c r="A469" s="14"/>
    </row>
    <row r="470" spans="1:3" ht="15.75" customHeight="1" x14ac:dyDescent="0.2">
      <c r="A470" s="14"/>
    </row>
    <row r="471" spans="1:3" ht="15.75" customHeight="1" x14ac:dyDescent="0.2">
      <c r="A471" s="14"/>
    </row>
    <row r="472" spans="1:3" ht="15.75" customHeight="1" x14ac:dyDescent="0.2">
      <c r="A472" s="14"/>
    </row>
    <row r="473" spans="1:3" ht="15.75" customHeight="1" x14ac:dyDescent="0.2">
      <c r="A473" s="14"/>
    </row>
    <row r="474" spans="1:3" ht="15.75" customHeight="1" x14ac:dyDescent="0.2">
      <c r="A474" s="14"/>
    </row>
    <row r="475" spans="1:3" ht="15.75" customHeight="1" x14ac:dyDescent="0.2">
      <c r="A475" s="14"/>
    </row>
    <row r="476" spans="1:3" ht="15.75" customHeight="1" x14ac:dyDescent="0.2">
      <c r="A476" s="14"/>
    </row>
    <row r="477" spans="1:3" ht="15.75" customHeight="1" x14ac:dyDescent="0.2">
      <c r="A477" s="14"/>
    </row>
    <row r="478" spans="1:3" ht="15.75" customHeight="1" x14ac:dyDescent="0.2">
      <c r="A478" s="14"/>
    </row>
    <row r="479" spans="1:3" ht="15.75" customHeight="1" x14ac:dyDescent="0.2">
      <c r="A479" s="14"/>
    </row>
    <row r="480" spans="1:3" ht="15.75" customHeight="1" x14ac:dyDescent="0.2">
      <c r="A480" s="14"/>
    </row>
    <row r="481" spans="1:1" ht="15.75" customHeight="1" x14ac:dyDescent="0.2">
      <c r="A481" s="14"/>
    </row>
    <row r="482" spans="1:1" ht="15.75" customHeight="1" x14ac:dyDescent="0.2">
      <c r="A482" s="14"/>
    </row>
    <row r="483" spans="1:1" ht="15.75" customHeight="1" x14ac:dyDescent="0.2">
      <c r="A483" s="14"/>
    </row>
    <row r="484" spans="1:1" ht="15.75" customHeight="1" x14ac:dyDescent="0.2">
      <c r="A484" s="14"/>
    </row>
    <row r="485" spans="1:1" ht="15.75" customHeight="1" x14ac:dyDescent="0.2">
      <c r="A485" s="14"/>
    </row>
    <row r="486" spans="1:1" ht="15.75" customHeight="1" x14ac:dyDescent="0.2">
      <c r="A486" s="14"/>
    </row>
    <row r="487" spans="1:1" ht="15.75" customHeight="1" x14ac:dyDescent="0.2">
      <c r="A487" s="14"/>
    </row>
    <row r="488" spans="1:1" ht="15.75" customHeight="1" x14ac:dyDescent="0.2">
      <c r="A488" s="14"/>
    </row>
    <row r="489" spans="1:1" ht="15.75" customHeight="1" x14ac:dyDescent="0.2">
      <c r="A489" s="14"/>
    </row>
    <row r="490" spans="1:1" ht="15.75" customHeight="1" x14ac:dyDescent="0.2">
      <c r="A490" s="14"/>
    </row>
    <row r="491" spans="1:1" ht="15.75" customHeight="1" x14ac:dyDescent="0.2">
      <c r="A491" s="14"/>
    </row>
    <row r="492" spans="1:1" ht="15.75" customHeight="1" x14ac:dyDescent="0.2">
      <c r="A492" s="14"/>
    </row>
    <row r="493" spans="1:1" ht="15.75" customHeight="1" x14ac:dyDescent="0.2">
      <c r="A493" s="14"/>
    </row>
    <row r="494" spans="1:1" ht="15.75" customHeight="1" x14ac:dyDescent="0.2">
      <c r="A494" s="14"/>
    </row>
    <row r="495" spans="1:1" ht="15.75" customHeight="1" x14ac:dyDescent="0.2">
      <c r="A495" s="14"/>
    </row>
    <row r="496" spans="1:1" ht="15.75" customHeight="1" x14ac:dyDescent="0.2">
      <c r="A496" s="14"/>
    </row>
    <row r="497" spans="1:1" ht="15.75" customHeight="1" x14ac:dyDescent="0.2">
      <c r="A497" s="14"/>
    </row>
    <row r="498" spans="1:1" ht="15.75" customHeight="1" x14ac:dyDescent="0.2">
      <c r="A498" s="14"/>
    </row>
    <row r="499" spans="1:1" ht="15.75" customHeight="1" x14ac:dyDescent="0.2">
      <c r="A499" s="14"/>
    </row>
    <row r="500" spans="1:1" ht="15.75" customHeight="1" x14ac:dyDescent="0.2">
      <c r="A500" s="14"/>
    </row>
    <row r="501" spans="1:1" ht="15.75" customHeight="1" x14ac:dyDescent="0.2">
      <c r="A501" s="14"/>
    </row>
    <row r="502" spans="1:1" ht="15.75" customHeight="1" x14ac:dyDescent="0.2">
      <c r="A502" s="14"/>
    </row>
    <row r="503" spans="1:1" ht="15.75" customHeight="1" x14ac:dyDescent="0.2">
      <c r="A503" s="14"/>
    </row>
    <row r="504" spans="1:1" ht="15.75" customHeight="1" x14ac:dyDescent="0.2">
      <c r="A504" s="14"/>
    </row>
    <row r="505" spans="1:1" ht="15.75" customHeight="1" x14ac:dyDescent="0.2">
      <c r="A505" s="14"/>
    </row>
    <row r="506" spans="1:1" ht="15.75" customHeight="1" x14ac:dyDescent="0.2">
      <c r="A506" s="14"/>
    </row>
    <row r="507" spans="1:1" ht="15.75" customHeight="1" x14ac:dyDescent="0.2">
      <c r="A507" s="14"/>
    </row>
    <row r="508" spans="1:1" ht="15.75" customHeight="1" x14ac:dyDescent="0.2">
      <c r="A508" s="14"/>
    </row>
    <row r="509" spans="1:1" ht="15.75" customHeight="1" x14ac:dyDescent="0.2">
      <c r="A509" s="14"/>
    </row>
    <row r="510" spans="1:1" ht="15.75" customHeight="1" x14ac:dyDescent="0.2">
      <c r="A510" s="14"/>
    </row>
    <row r="511" spans="1:1" ht="15.75" customHeight="1" x14ac:dyDescent="0.2">
      <c r="A511" s="14"/>
    </row>
    <row r="512" spans="1:1" ht="15.75" customHeight="1" x14ac:dyDescent="0.2">
      <c r="A512" s="14"/>
    </row>
    <row r="513" spans="1:1" ht="15.75" customHeight="1" x14ac:dyDescent="0.2">
      <c r="A513" s="14"/>
    </row>
    <row r="514" spans="1:1" ht="15.75" customHeight="1" x14ac:dyDescent="0.2">
      <c r="A514" s="14"/>
    </row>
    <row r="515" spans="1:1" ht="15.75" customHeight="1" x14ac:dyDescent="0.2">
      <c r="A515" s="14"/>
    </row>
    <row r="516" spans="1:1" ht="15.75" customHeight="1" x14ac:dyDescent="0.2">
      <c r="A516" s="14"/>
    </row>
    <row r="517" spans="1:1" ht="15.75" customHeight="1" x14ac:dyDescent="0.2">
      <c r="A517" s="14"/>
    </row>
    <row r="518" spans="1:1" ht="15.75" customHeight="1" x14ac:dyDescent="0.2">
      <c r="A518" s="14"/>
    </row>
    <row r="519" spans="1:1" ht="15.75" customHeight="1" x14ac:dyDescent="0.2">
      <c r="A519" s="14"/>
    </row>
    <row r="520" spans="1:1" ht="15.75" customHeight="1" x14ac:dyDescent="0.2">
      <c r="A520" s="14"/>
    </row>
    <row r="521" spans="1:1" ht="15.75" customHeight="1" x14ac:dyDescent="0.2">
      <c r="A521" s="14"/>
    </row>
    <row r="522" spans="1:1" ht="15.75" customHeight="1" x14ac:dyDescent="0.2">
      <c r="A522" s="14"/>
    </row>
    <row r="523" spans="1:1" ht="15.75" customHeight="1" x14ac:dyDescent="0.2">
      <c r="A523" s="14"/>
    </row>
    <row r="524" spans="1:1" ht="15.75" customHeight="1" x14ac:dyDescent="0.2">
      <c r="A524" s="14"/>
    </row>
    <row r="525" spans="1:1" ht="15.75" customHeight="1" x14ac:dyDescent="0.2">
      <c r="A525" s="14"/>
    </row>
    <row r="526" spans="1:1" ht="15.75" customHeight="1" x14ac:dyDescent="0.2">
      <c r="A526" s="14"/>
    </row>
    <row r="527" spans="1:1" ht="15.75" customHeight="1" x14ac:dyDescent="0.2">
      <c r="A527" s="14"/>
    </row>
    <row r="528" spans="1:1" ht="15.75" customHeight="1" x14ac:dyDescent="0.2">
      <c r="A528" s="14"/>
    </row>
    <row r="529" spans="1:1" ht="15.75" customHeight="1" x14ac:dyDescent="0.2">
      <c r="A529" s="14"/>
    </row>
    <row r="530" spans="1:1" ht="15.75" customHeight="1" x14ac:dyDescent="0.2">
      <c r="A530" s="14"/>
    </row>
    <row r="531" spans="1:1" ht="15.75" customHeight="1" x14ac:dyDescent="0.2">
      <c r="A531" s="14"/>
    </row>
    <row r="532" spans="1:1" ht="15.75" customHeight="1" x14ac:dyDescent="0.2">
      <c r="A532" s="14"/>
    </row>
    <row r="533" spans="1:1" ht="15.75" customHeight="1" x14ac:dyDescent="0.2">
      <c r="A533" s="14"/>
    </row>
    <row r="534" spans="1:1" ht="15.75" customHeight="1" x14ac:dyDescent="0.2">
      <c r="A534" s="14"/>
    </row>
    <row r="535" spans="1:1" ht="15.75" customHeight="1" x14ac:dyDescent="0.2">
      <c r="A535" s="14"/>
    </row>
    <row r="536" spans="1:1" ht="15.75" customHeight="1" x14ac:dyDescent="0.2">
      <c r="A536" s="14"/>
    </row>
    <row r="537" spans="1:1" ht="15.75" customHeight="1" x14ac:dyDescent="0.2">
      <c r="A537" s="14"/>
    </row>
    <row r="538" spans="1:1" ht="15.75" customHeight="1" x14ac:dyDescent="0.2">
      <c r="A538" s="14"/>
    </row>
    <row r="539" spans="1:1" ht="15.75" customHeight="1" x14ac:dyDescent="0.2">
      <c r="A539" s="14"/>
    </row>
    <row r="540" spans="1:1" ht="15.75" customHeight="1" x14ac:dyDescent="0.2">
      <c r="A540" s="14"/>
    </row>
    <row r="541" spans="1:1" ht="15.75" customHeight="1" x14ac:dyDescent="0.2">
      <c r="A541" s="14"/>
    </row>
    <row r="542" spans="1:1" ht="15.75" customHeight="1" x14ac:dyDescent="0.2">
      <c r="A542" s="14"/>
    </row>
    <row r="543" spans="1:1" ht="15.75" customHeight="1" x14ac:dyDescent="0.2">
      <c r="A543" s="14"/>
    </row>
    <row r="544" spans="1:1" ht="15.75" customHeight="1" x14ac:dyDescent="0.2">
      <c r="A544" s="14"/>
    </row>
    <row r="545" spans="1:1" ht="15.75" customHeight="1" x14ac:dyDescent="0.2">
      <c r="A545" s="14"/>
    </row>
    <row r="546" spans="1:1" ht="15.75" customHeight="1" x14ac:dyDescent="0.2">
      <c r="A546" s="14"/>
    </row>
    <row r="547" spans="1:1" ht="15.75" customHeight="1" x14ac:dyDescent="0.2">
      <c r="A547" s="14"/>
    </row>
    <row r="548" spans="1:1" ht="15.75" customHeight="1" x14ac:dyDescent="0.2">
      <c r="A548" s="14"/>
    </row>
    <row r="549" spans="1:1" ht="15.75" customHeight="1" x14ac:dyDescent="0.2">
      <c r="A549" s="14"/>
    </row>
    <row r="550" spans="1:1" ht="15.75" customHeight="1" x14ac:dyDescent="0.2">
      <c r="A550" s="14"/>
    </row>
    <row r="551" spans="1:1" ht="15.75" customHeight="1" x14ac:dyDescent="0.2">
      <c r="A551" s="14"/>
    </row>
    <row r="552" spans="1:1" ht="15.75" customHeight="1" x14ac:dyDescent="0.2">
      <c r="A552" s="14"/>
    </row>
    <row r="553" spans="1:1" ht="15.75" customHeight="1" x14ac:dyDescent="0.2">
      <c r="A553" s="14"/>
    </row>
    <row r="554" spans="1:1" ht="15.75" customHeight="1" x14ac:dyDescent="0.2">
      <c r="A554" s="14"/>
    </row>
    <row r="555" spans="1:1" ht="15.75" customHeight="1" x14ac:dyDescent="0.2">
      <c r="A555" s="14"/>
    </row>
    <row r="556" spans="1:1" ht="15.75" customHeight="1" x14ac:dyDescent="0.2">
      <c r="A556" s="14"/>
    </row>
    <row r="557" spans="1:1" ht="15.75" customHeight="1" x14ac:dyDescent="0.2">
      <c r="A557" s="14"/>
    </row>
    <row r="558" spans="1:1" ht="15.75" customHeight="1" x14ac:dyDescent="0.2">
      <c r="A558" s="14"/>
    </row>
    <row r="559" spans="1:1" ht="15.75" customHeight="1" x14ac:dyDescent="0.2">
      <c r="A559" s="14"/>
    </row>
    <row r="560" spans="1:1" ht="15.75" customHeight="1" x14ac:dyDescent="0.2">
      <c r="A560" s="14"/>
    </row>
    <row r="561" spans="1:1" ht="15.75" customHeight="1" x14ac:dyDescent="0.2">
      <c r="A561" s="14"/>
    </row>
    <row r="562" spans="1:1" ht="15.75" customHeight="1" x14ac:dyDescent="0.2">
      <c r="A562" s="14"/>
    </row>
    <row r="563" spans="1:1" ht="15.75" customHeight="1" x14ac:dyDescent="0.2">
      <c r="A563" s="14"/>
    </row>
    <row r="564" spans="1:1" ht="15.75" customHeight="1" x14ac:dyDescent="0.2">
      <c r="A564" s="14"/>
    </row>
    <row r="565" spans="1:1" ht="15.75" customHeight="1" x14ac:dyDescent="0.2">
      <c r="A565" s="14"/>
    </row>
    <row r="566" spans="1:1" ht="15.75" customHeight="1" x14ac:dyDescent="0.2">
      <c r="A566" s="14"/>
    </row>
    <row r="567" spans="1:1" ht="15.75" customHeight="1" x14ac:dyDescent="0.2">
      <c r="A567" s="14"/>
    </row>
    <row r="568" spans="1:1" ht="15.75" customHeight="1" x14ac:dyDescent="0.2">
      <c r="A568" s="14"/>
    </row>
    <row r="569" spans="1:1" ht="15.75" customHeight="1" x14ac:dyDescent="0.2">
      <c r="A569" s="14"/>
    </row>
    <row r="570" spans="1:1" ht="15.75" customHeight="1" x14ac:dyDescent="0.2">
      <c r="A570" s="14"/>
    </row>
    <row r="571" spans="1:1" ht="15.75" customHeight="1" x14ac:dyDescent="0.2">
      <c r="A571" s="14"/>
    </row>
    <row r="572" spans="1:1" ht="15.75" customHeight="1" x14ac:dyDescent="0.2">
      <c r="A572" s="14"/>
    </row>
    <row r="573" spans="1:1" ht="15.75" customHeight="1" x14ac:dyDescent="0.2">
      <c r="A573" s="14"/>
    </row>
    <row r="574" spans="1:1" ht="15.75" customHeight="1" x14ac:dyDescent="0.2">
      <c r="A574" s="14"/>
    </row>
    <row r="575" spans="1:1" ht="15.75" customHeight="1" x14ac:dyDescent="0.2">
      <c r="A575" s="14"/>
    </row>
    <row r="576" spans="1:1" ht="15.75" customHeight="1" x14ac:dyDescent="0.2">
      <c r="A576" s="14"/>
    </row>
    <row r="577" spans="1:1" ht="15.75" customHeight="1" x14ac:dyDescent="0.2">
      <c r="A577" s="14"/>
    </row>
    <row r="578" spans="1:1" ht="15.75" customHeight="1" x14ac:dyDescent="0.2">
      <c r="A578" s="14"/>
    </row>
    <row r="579" spans="1:1" ht="15.75" customHeight="1" x14ac:dyDescent="0.2">
      <c r="A579" s="14"/>
    </row>
    <row r="580" spans="1:1" ht="15.75" customHeight="1" x14ac:dyDescent="0.2">
      <c r="A580" s="14"/>
    </row>
    <row r="581" spans="1:1" ht="15.75" customHeight="1" x14ac:dyDescent="0.2">
      <c r="A581" s="14"/>
    </row>
    <row r="582" spans="1:1" ht="15.75" customHeight="1" x14ac:dyDescent="0.2">
      <c r="A582" s="14"/>
    </row>
    <row r="583" spans="1:1" ht="15.75" customHeight="1" x14ac:dyDescent="0.2">
      <c r="A583" s="14"/>
    </row>
    <row r="584" spans="1:1" ht="15.75" customHeight="1" x14ac:dyDescent="0.2">
      <c r="A584" s="14"/>
    </row>
    <row r="585" spans="1:1" ht="15.75" customHeight="1" x14ac:dyDescent="0.2">
      <c r="A585" s="14"/>
    </row>
    <row r="586" spans="1:1" ht="15.75" customHeight="1" x14ac:dyDescent="0.2">
      <c r="A586" s="14"/>
    </row>
    <row r="587" spans="1:1" ht="15.75" customHeight="1" x14ac:dyDescent="0.2">
      <c r="A587" s="14"/>
    </row>
    <row r="588" spans="1:1" ht="15.75" customHeight="1" x14ac:dyDescent="0.2">
      <c r="A588" s="14"/>
    </row>
    <row r="589" spans="1:1" ht="15.75" customHeight="1" x14ac:dyDescent="0.2">
      <c r="A589" s="14"/>
    </row>
    <row r="590" spans="1:1" ht="15.75" customHeight="1" x14ac:dyDescent="0.2">
      <c r="A590" s="14"/>
    </row>
    <row r="591" spans="1:1" ht="15.75" customHeight="1" x14ac:dyDescent="0.2">
      <c r="A591" s="14"/>
    </row>
    <row r="592" spans="1:1" ht="15.75" customHeight="1" x14ac:dyDescent="0.2">
      <c r="A592" s="14"/>
    </row>
    <row r="593" spans="1:1" ht="15.75" customHeight="1" x14ac:dyDescent="0.2">
      <c r="A593" s="14"/>
    </row>
    <row r="594" spans="1:1" ht="15.75" customHeight="1" x14ac:dyDescent="0.2">
      <c r="A594" s="14"/>
    </row>
    <row r="595" spans="1:1" ht="15.75" customHeight="1" x14ac:dyDescent="0.2">
      <c r="A595" s="14"/>
    </row>
    <row r="596" spans="1:1" ht="15.75" customHeight="1" x14ac:dyDescent="0.2">
      <c r="A596" s="14"/>
    </row>
    <row r="597" spans="1:1" ht="15.75" customHeight="1" x14ac:dyDescent="0.2">
      <c r="A597" s="14"/>
    </row>
    <row r="598" spans="1:1" ht="15.75" customHeight="1" x14ac:dyDescent="0.2">
      <c r="A598" s="14"/>
    </row>
    <row r="599" spans="1:1" ht="15.75" customHeight="1" x14ac:dyDescent="0.2">
      <c r="A599" s="14"/>
    </row>
    <row r="600" spans="1:1" ht="15.75" customHeight="1" x14ac:dyDescent="0.2">
      <c r="A600" s="14"/>
    </row>
    <row r="601" spans="1:1" ht="15.75" customHeight="1" x14ac:dyDescent="0.2">
      <c r="A601" s="14"/>
    </row>
    <row r="602" spans="1:1" ht="15.75" customHeight="1" x14ac:dyDescent="0.2">
      <c r="A602" s="14"/>
    </row>
    <row r="603" spans="1:1" ht="15.75" customHeight="1" x14ac:dyDescent="0.2">
      <c r="A603" s="14"/>
    </row>
    <row r="604" spans="1:1" ht="15.75" customHeight="1" x14ac:dyDescent="0.2">
      <c r="A604" s="14"/>
    </row>
    <row r="605" spans="1:1" ht="15.75" customHeight="1" x14ac:dyDescent="0.2">
      <c r="A605" s="14"/>
    </row>
    <row r="606" spans="1:1" ht="15.75" customHeight="1" x14ac:dyDescent="0.2">
      <c r="A606" s="14"/>
    </row>
    <row r="607" spans="1:1" ht="15.75" customHeight="1" x14ac:dyDescent="0.2">
      <c r="A607" s="14"/>
    </row>
    <row r="608" spans="1:1" ht="15.75" customHeight="1" x14ac:dyDescent="0.2">
      <c r="A608" s="14"/>
    </row>
    <row r="609" spans="1:1" ht="15.75" customHeight="1" x14ac:dyDescent="0.2">
      <c r="A609" s="14"/>
    </row>
    <row r="610" spans="1:1" ht="15.75" customHeight="1" x14ac:dyDescent="0.2">
      <c r="A610" s="14"/>
    </row>
    <row r="611" spans="1:1" ht="15.75" customHeight="1" x14ac:dyDescent="0.2">
      <c r="A611" s="14"/>
    </row>
    <row r="612" spans="1:1" ht="15.75" customHeight="1" x14ac:dyDescent="0.2">
      <c r="A612" s="14"/>
    </row>
    <row r="613" spans="1:1" ht="15.75" customHeight="1" x14ac:dyDescent="0.2">
      <c r="A613" s="14"/>
    </row>
    <row r="614" spans="1:1" ht="15.75" customHeight="1" x14ac:dyDescent="0.2">
      <c r="A614" s="14"/>
    </row>
    <row r="615" spans="1:1" ht="15.75" customHeight="1" x14ac:dyDescent="0.2">
      <c r="A615" s="14"/>
    </row>
    <row r="616" spans="1:1" ht="15.75" customHeight="1" x14ac:dyDescent="0.2">
      <c r="A616" s="14"/>
    </row>
    <row r="617" spans="1:1" ht="15.75" customHeight="1" x14ac:dyDescent="0.2">
      <c r="A617" s="14"/>
    </row>
    <row r="618" spans="1:1" ht="15.75" customHeight="1" x14ac:dyDescent="0.2">
      <c r="A618" s="14"/>
    </row>
    <row r="619" spans="1:1" ht="15.75" customHeight="1" x14ac:dyDescent="0.2">
      <c r="A619" s="14"/>
    </row>
    <row r="620" spans="1:1" ht="15.75" customHeight="1" x14ac:dyDescent="0.2">
      <c r="A620" s="14"/>
    </row>
    <row r="621" spans="1:1" ht="15.75" customHeight="1" x14ac:dyDescent="0.2">
      <c r="A621" s="14"/>
    </row>
    <row r="622" spans="1:1" ht="15.75" customHeight="1" x14ac:dyDescent="0.2">
      <c r="A622" s="14"/>
    </row>
    <row r="623" spans="1:1" ht="15.75" customHeight="1" x14ac:dyDescent="0.2">
      <c r="A623" s="14"/>
    </row>
    <row r="624" spans="1:1" ht="15.75" customHeight="1" x14ac:dyDescent="0.2">
      <c r="A624" s="14"/>
    </row>
    <row r="625" spans="1:1" ht="15.75" customHeight="1" x14ac:dyDescent="0.2">
      <c r="A625" s="14"/>
    </row>
    <row r="626" spans="1:1" ht="15.75" customHeight="1" x14ac:dyDescent="0.2">
      <c r="A626" s="14"/>
    </row>
    <row r="627" spans="1:1" ht="15.75" customHeight="1" x14ac:dyDescent="0.2">
      <c r="A627" s="14"/>
    </row>
    <row r="628" spans="1:1" ht="15.75" customHeight="1" x14ac:dyDescent="0.2">
      <c r="A628" s="14"/>
    </row>
    <row r="629" spans="1:1" ht="15.75" customHeight="1" x14ac:dyDescent="0.2">
      <c r="A629" s="14"/>
    </row>
    <row r="630" spans="1:1" ht="15.75" customHeight="1" x14ac:dyDescent="0.2">
      <c r="A630" s="14"/>
    </row>
    <row r="631" spans="1:1" ht="15.75" customHeight="1" x14ac:dyDescent="0.2">
      <c r="A631" s="14"/>
    </row>
    <row r="632" spans="1:1" ht="15.75" customHeight="1" x14ac:dyDescent="0.2">
      <c r="A632" s="14"/>
    </row>
    <row r="633" spans="1:1" ht="15.75" customHeight="1" x14ac:dyDescent="0.2">
      <c r="A633" s="14"/>
    </row>
    <row r="634" spans="1:1" ht="15.75" customHeight="1" x14ac:dyDescent="0.2">
      <c r="A634" s="14"/>
    </row>
    <row r="635" spans="1:1" ht="15.75" customHeight="1" x14ac:dyDescent="0.2">
      <c r="A635" s="14"/>
    </row>
    <row r="636" spans="1:1" ht="15.75" customHeight="1" x14ac:dyDescent="0.2">
      <c r="A636" s="14"/>
    </row>
    <row r="637" spans="1:1" ht="15.75" customHeight="1" x14ac:dyDescent="0.2">
      <c r="A637" s="14"/>
    </row>
    <row r="638" spans="1:1" ht="15.75" customHeight="1" x14ac:dyDescent="0.2">
      <c r="A638" s="14"/>
    </row>
    <row r="639" spans="1:1" ht="15.75" customHeight="1" x14ac:dyDescent="0.2">
      <c r="A639" s="14"/>
    </row>
    <row r="640" spans="1:1" ht="15.75" customHeight="1" x14ac:dyDescent="0.2">
      <c r="A640" s="14"/>
    </row>
    <row r="641" spans="1:1" ht="15.75" customHeight="1" x14ac:dyDescent="0.2">
      <c r="A641" s="14"/>
    </row>
    <row r="642" spans="1:1" ht="15.75" customHeight="1" x14ac:dyDescent="0.2">
      <c r="A642" s="14"/>
    </row>
    <row r="643" spans="1:1" ht="15.75" customHeight="1" x14ac:dyDescent="0.2">
      <c r="A643" s="14"/>
    </row>
    <row r="644" spans="1:1" ht="15.75" customHeight="1" x14ac:dyDescent="0.2">
      <c r="A644" s="14"/>
    </row>
    <row r="645" spans="1:1" ht="15.75" customHeight="1" x14ac:dyDescent="0.2">
      <c r="A645" s="14"/>
    </row>
    <row r="646" spans="1:1" ht="15.75" customHeight="1" x14ac:dyDescent="0.2">
      <c r="A646" s="14"/>
    </row>
    <row r="647" spans="1:1" ht="15.75" customHeight="1" x14ac:dyDescent="0.2">
      <c r="A647" s="14"/>
    </row>
    <row r="648" spans="1:1" ht="15.75" customHeight="1" x14ac:dyDescent="0.2">
      <c r="A648" s="14"/>
    </row>
    <row r="649" spans="1:1" ht="15.75" customHeight="1" x14ac:dyDescent="0.2">
      <c r="A649" s="14"/>
    </row>
    <row r="650" spans="1:1" ht="15.75" customHeight="1" x14ac:dyDescent="0.2">
      <c r="A650" s="14"/>
    </row>
    <row r="651" spans="1:1" ht="15.75" customHeight="1" x14ac:dyDescent="0.2">
      <c r="A651" s="14"/>
    </row>
    <row r="652" spans="1:1" ht="15.75" customHeight="1" x14ac:dyDescent="0.2">
      <c r="A652" s="14"/>
    </row>
    <row r="653" spans="1:1" ht="15.75" customHeight="1" x14ac:dyDescent="0.2">
      <c r="A653" s="14"/>
    </row>
    <row r="654" spans="1:1" ht="15.75" customHeight="1" x14ac:dyDescent="0.2">
      <c r="A654" s="14"/>
    </row>
    <row r="655" spans="1:1" ht="15.75" customHeight="1" x14ac:dyDescent="0.2">
      <c r="A655" s="14"/>
    </row>
    <row r="656" spans="1:1" ht="15.75" customHeight="1" x14ac:dyDescent="0.2">
      <c r="A656" s="14"/>
    </row>
    <row r="657" spans="1:1" ht="15.75" customHeight="1" x14ac:dyDescent="0.2">
      <c r="A657" s="14"/>
    </row>
    <row r="658" spans="1:1" ht="15.75" customHeight="1" x14ac:dyDescent="0.2">
      <c r="A658" s="14"/>
    </row>
    <row r="659" spans="1:1" ht="15.75" customHeight="1" x14ac:dyDescent="0.2">
      <c r="A659" s="14"/>
    </row>
    <row r="660" spans="1:1" ht="15.75" customHeight="1" x14ac:dyDescent="0.2">
      <c r="A660" s="14"/>
    </row>
    <row r="661" spans="1:1" ht="15.75" customHeight="1" x14ac:dyDescent="0.2">
      <c r="A661" s="14"/>
    </row>
    <row r="662" spans="1:1" ht="15.75" customHeight="1" x14ac:dyDescent="0.2">
      <c r="A662" s="14"/>
    </row>
    <row r="663" spans="1:1" ht="15.75" customHeight="1" x14ac:dyDescent="0.2">
      <c r="A663" s="14"/>
    </row>
    <row r="664" spans="1:1" ht="15.75" customHeight="1" x14ac:dyDescent="0.2">
      <c r="A664" s="14"/>
    </row>
    <row r="665" spans="1:1" ht="15.75" customHeight="1" x14ac:dyDescent="0.2">
      <c r="A665" s="14"/>
    </row>
    <row r="666" spans="1:1" ht="15.75" customHeight="1" x14ac:dyDescent="0.2">
      <c r="A666" s="14"/>
    </row>
    <row r="667" spans="1:1" ht="15.75" customHeight="1" x14ac:dyDescent="0.2">
      <c r="A667" s="14"/>
    </row>
    <row r="668" spans="1:1" ht="15.75" customHeight="1" x14ac:dyDescent="0.2">
      <c r="A668" s="14"/>
    </row>
    <row r="669" spans="1:1" ht="15.75" customHeight="1" x14ac:dyDescent="0.2">
      <c r="A669" s="14"/>
    </row>
    <row r="670" spans="1:1" ht="15.75" customHeight="1" x14ac:dyDescent="0.2">
      <c r="A670" s="14"/>
    </row>
    <row r="671" spans="1:1" ht="15.75" customHeight="1" x14ac:dyDescent="0.2">
      <c r="A671" s="14"/>
    </row>
    <row r="672" spans="1:1" ht="15.75" customHeight="1" x14ac:dyDescent="0.2">
      <c r="A672" s="14"/>
    </row>
    <row r="673" spans="1:1" ht="15.75" customHeight="1" x14ac:dyDescent="0.2">
      <c r="A673" s="14"/>
    </row>
    <row r="674" spans="1:1" ht="15.75" customHeight="1" x14ac:dyDescent="0.2">
      <c r="A674" s="14"/>
    </row>
    <row r="675" spans="1:1" ht="15.75" customHeight="1" x14ac:dyDescent="0.2">
      <c r="A675" s="14"/>
    </row>
    <row r="676" spans="1:1" ht="15.75" customHeight="1" x14ac:dyDescent="0.2">
      <c r="A676" s="14"/>
    </row>
    <row r="677" spans="1:1" ht="15.75" customHeight="1" x14ac:dyDescent="0.2">
      <c r="A677" s="14"/>
    </row>
    <row r="678" spans="1:1" ht="15.75" customHeight="1" x14ac:dyDescent="0.2">
      <c r="A678" s="14"/>
    </row>
    <row r="679" spans="1:1" ht="15.75" customHeight="1" x14ac:dyDescent="0.2">
      <c r="A679" s="14"/>
    </row>
    <row r="680" spans="1:1" ht="15.75" customHeight="1" x14ac:dyDescent="0.2">
      <c r="A680" s="14"/>
    </row>
    <row r="681" spans="1:1" ht="15.75" customHeight="1" x14ac:dyDescent="0.2">
      <c r="A681" s="14"/>
    </row>
    <row r="682" spans="1:1" ht="15.75" customHeight="1" x14ac:dyDescent="0.2">
      <c r="A682" s="14"/>
    </row>
    <row r="683" spans="1:1" ht="15.75" customHeight="1" x14ac:dyDescent="0.2">
      <c r="A683" s="14"/>
    </row>
    <row r="684" spans="1:1" ht="15.75" customHeight="1" x14ac:dyDescent="0.2">
      <c r="A684" s="14"/>
    </row>
    <row r="685" spans="1:1" ht="15.75" customHeight="1" x14ac:dyDescent="0.2">
      <c r="A685" s="14"/>
    </row>
    <row r="686" spans="1:1" ht="15.75" customHeight="1" x14ac:dyDescent="0.2">
      <c r="A686" s="14"/>
    </row>
    <row r="687" spans="1:1" ht="15.75" customHeight="1" x14ac:dyDescent="0.2">
      <c r="A687" s="14"/>
    </row>
    <row r="688" spans="1:1" ht="15.75" customHeight="1" x14ac:dyDescent="0.2">
      <c r="A688" s="14"/>
    </row>
    <row r="689" spans="1:1" ht="15.75" customHeight="1" x14ac:dyDescent="0.2">
      <c r="A689" s="14"/>
    </row>
    <row r="690" spans="1:1" ht="15.75" customHeight="1" x14ac:dyDescent="0.2">
      <c r="A690" s="14"/>
    </row>
    <row r="691" spans="1:1" ht="15.75" customHeight="1" x14ac:dyDescent="0.2">
      <c r="A691" s="14"/>
    </row>
    <row r="692" spans="1:1" ht="15.75" customHeight="1" x14ac:dyDescent="0.2">
      <c r="A692" s="14"/>
    </row>
    <row r="693" spans="1:1" ht="15.75" customHeight="1" x14ac:dyDescent="0.2">
      <c r="A693" s="14"/>
    </row>
    <row r="694" spans="1:1" ht="15.75" customHeight="1" x14ac:dyDescent="0.2">
      <c r="A694" s="14"/>
    </row>
    <row r="695" spans="1:1" ht="15.75" customHeight="1" x14ac:dyDescent="0.2">
      <c r="A695" s="14"/>
    </row>
    <row r="696" spans="1:1" ht="15.75" customHeight="1" x14ac:dyDescent="0.2">
      <c r="A696" s="14"/>
    </row>
    <row r="697" spans="1:1" ht="15.75" customHeight="1" x14ac:dyDescent="0.2">
      <c r="A697" s="14"/>
    </row>
    <row r="698" spans="1:1" ht="15.75" customHeight="1" x14ac:dyDescent="0.2">
      <c r="A698" s="14"/>
    </row>
    <row r="699" spans="1:1" ht="15.75" customHeight="1" x14ac:dyDescent="0.2">
      <c r="A699" s="14"/>
    </row>
    <row r="700" spans="1:1" ht="15.75" customHeight="1" x14ac:dyDescent="0.2">
      <c r="A700" s="14"/>
    </row>
    <row r="701" spans="1:1" ht="15.75" customHeight="1" x14ac:dyDescent="0.2">
      <c r="A701" s="14"/>
    </row>
    <row r="702" spans="1:1" ht="15.75" customHeight="1" x14ac:dyDescent="0.2">
      <c r="A702" s="14"/>
    </row>
    <row r="703" spans="1:1" ht="15.75" customHeight="1" x14ac:dyDescent="0.2">
      <c r="A703" s="14"/>
    </row>
    <row r="704" spans="1:1" ht="15.75" customHeight="1" x14ac:dyDescent="0.2">
      <c r="A704" s="14"/>
    </row>
    <row r="705" spans="1:1" ht="15.75" customHeight="1" x14ac:dyDescent="0.2">
      <c r="A705" s="14"/>
    </row>
    <row r="706" spans="1:1" ht="15.75" customHeight="1" x14ac:dyDescent="0.2">
      <c r="A706" s="14"/>
    </row>
    <row r="707" spans="1:1" ht="15.75" customHeight="1" x14ac:dyDescent="0.2">
      <c r="A707" s="14"/>
    </row>
    <row r="708" spans="1:1" ht="15.75" customHeight="1" x14ac:dyDescent="0.2">
      <c r="A708" s="14"/>
    </row>
    <row r="709" spans="1:1" ht="15.75" customHeight="1" x14ac:dyDescent="0.2">
      <c r="A709" s="14"/>
    </row>
    <row r="710" spans="1:1" ht="15.75" customHeight="1" x14ac:dyDescent="0.2">
      <c r="A710" s="14"/>
    </row>
    <row r="711" spans="1:1" ht="15.75" customHeight="1" x14ac:dyDescent="0.2">
      <c r="A711" s="14"/>
    </row>
    <row r="712" spans="1:1" ht="15.75" customHeight="1" x14ac:dyDescent="0.2">
      <c r="A712" s="14"/>
    </row>
    <row r="713" spans="1:1" ht="15.75" customHeight="1" x14ac:dyDescent="0.2">
      <c r="A713" s="14"/>
    </row>
    <row r="714" spans="1:1" ht="15.75" customHeight="1" x14ac:dyDescent="0.2">
      <c r="A714" s="14"/>
    </row>
    <row r="715" spans="1:1" ht="15.75" customHeight="1" x14ac:dyDescent="0.2">
      <c r="A715" s="14"/>
    </row>
    <row r="716" spans="1:1" ht="15.75" customHeight="1" x14ac:dyDescent="0.2">
      <c r="A716" s="14"/>
    </row>
    <row r="717" spans="1:1" ht="15.75" customHeight="1" x14ac:dyDescent="0.2">
      <c r="A717" s="14"/>
    </row>
    <row r="718" spans="1:1" ht="15.75" customHeight="1" x14ac:dyDescent="0.2">
      <c r="A718" s="14"/>
    </row>
    <row r="719" spans="1:1" ht="15.75" customHeight="1" x14ac:dyDescent="0.2">
      <c r="A719" s="14"/>
    </row>
    <row r="720" spans="1:1" ht="15.75" customHeight="1" x14ac:dyDescent="0.2">
      <c r="A720" s="14"/>
    </row>
    <row r="721" spans="1:1" ht="15.75" customHeight="1" x14ac:dyDescent="0.2">
      <c r="A721" s="14"/>
    </row>
    <row r="722" spans="1:1" ht="15.75" customHeight="1" x14ac:dyDescent="0.2">
      <c r="A722" s="14"/>
    </row>
    <row r="723" spans="1:1" ht="15.75" customHeight="1" x14ac:dyDescent="0.2">
      <c r="A723" s="14"/>
    </row>
    <row r="724" spans="1:1" ht="15.75" customHeight="1" x14ac:dyDescent="0.2">
      <c r="A724" s="14"/>
    </row>
    <row r="725" spans="1:1" ht="15.75" customHeight="1" x14ac:dyDescent="0.2">
      <c r="A725" s="14"/>
    </row>
    <row r="726" spans="1:1" ht="15.75" customHeight="1" x14ac:dyDescent="0.2">
      <c r="A726" s="14"/>
    </row>
    <row r="727" spans="1:1" ht="15.75" customHeight="1" x14ac:dyDescent="0.2">
      <c r="A727" s="14"/>
    </row>
    <row r="728" spans="1:1" ht="15.75" customHeight="1" x14ac:dyDescent="0.2">
      <c r="A728" s="14"/>
    </row>
    <row r="729" spans="1:1" ht="15.75" customHeight="1" x14ac:dyDescent="0.2">
      <c r="A729" s="14"/>
    </row>
    <row r="730" spans="1:1" ht="15.75" customHeight="1" x14ac:dyDescent="0.2">
      <c r="A730" s="14"/>
    </row>
    <row r="731" spans="1:1" ht="15.75" customHeight="1" x14ac:dyDescent="0.2">
      <c r="A731" s="14"/>
    </row>
    <row r="732" spans="1:1" ht="15.75" customHeight="1" x14ac:dyDescent="0.2">
      <c r="A732" s="14"/>
    </row>
    <row r="733" spans="1:1" ht="15.75" customHeight="1" x14ac:dyDescent="0.2">
      <c r="A733" s="14"/>
    </row>
    <row r="734" spans="1:1" ht="15.75" customHeight="1" x14ac:dyDescent="0.2">
      <c r="A734" s="14"/>
    </row>
    <row r="735" spans="1:1" ht="15.75" customHeight="1" x14ac:dyDescent="0.2">
      <c r="A735" s="14"/>
    </row>
    <row r="736" spans="1:1" ht="15.75" customHeight="1" x14ac:dyDescent="0.2">
      <c r="A736" s="14"/>
    </row>
    <row r="737" spans="1:1" ht="15.75" customHeight="1" x14ac:dyDescent="0.2">
      <c r="A737" s="14"/>
    </row>
    <row r="738" spans="1:1" ht="15.75" customHeight="1" x14ac:dyDescent="0.2">
      <c r="A738" s="14"/>
    </row>
    <row r="739" spans="1:1" ht="15.75" customHeight="1" x14ac:dyDescent="0.2">
      <c r="A739" s="14"/>
    </row>
    <row r="740" spans="1:1" ht="15.75" customHeight="1" x14ac:dyDescent="0.2">
      <c r="A740" s="14"/>
    </row>
    <row r="741" spans="1:1" ht="15.75" customHeight="1" x14ac:dyDescent="0.2">
      <c r="A741" s="14"/>
    </row>
    <row r="742" spans="1:1" ht="15.75" customHeight="1" x14ac:dyDescent="0.2">
      <c r="A742" s="14"/>
    </row>
    <row r="743" spans="1:1" ht="15.75" customHeight="1" x14ac:dyDescent="0.2">
      <c r="A743" s="14"/>
    </row>
    <row r="744" spans="1:1" ht="15.75" customHeight="1" x14ac:dyDescent="0.2">
      <c r="A744" s="14"/>
    </row>
    <row r="745" spans="1:1" ht="15.75" customHeight="1" x14ac:dyDescent="0.2">
      <c r="A745" s="14"/>
    </row>
    <row r="746" spans="1:1" ht="15.75" customHeight="1" x14ac:dyDescent="0.2">
      <c r="A746" s="14"/>
    </row>
    <row r="747" spans="1:1" ht="15.75" customHeight="1" x14ac:dyDescent="0.2">
      <c r="A747" s="14"/>
    </row>
    <row r="748" spans="1:1" ht="15.75" customHeight="1" x14ac:dyDescent="0.2">
      <c r="A748" s="14"/>
    </row>
    <row r="749" spans="1:1" ht="15.75" customHeight="1" x14ac:dyDescent="0.2">
      <c r="A749" s="14"/>
    </row>
    <row r="750" spans="1:1" ht="15.75" customHeight="1" x14ac:dyDescent="0.2">
      <c r="A750" s="14"/>
    </row>
    <row r="751" spans="1:1" ht="15.75" customHeight="1" x14ac:dyDescent="0.2">
      <c r="A751" s="14"/>
    </row>
    <row r="752" spans="1:1" ht="15.75" customHeight="1" x14ac:dyDescent="0.2">
      <c r="A752" s="14"/>
    </row>
    <row r="753" spans="1:1" ht="15.75" customHeight="1" x14ac:dyDescent="0.2">
      <c r="A753" s="14"/>
    </row>
    <row r="754" spans="1:1" ht="15.75" customHeight="1" x14ac:dyDescent="0.2">
      <c r="A754" s="14"/>
    </row>
    <row r="755" spans="1:1" ht="15.75" customHeight="1" x14ac:dyDescent="0.2">
      <c r="A755" s="14"/>
    </row>
    <row r="756" spans="1:1" ht="15.75" customHeight="1" x14ac:dyDescent="0.2">
      <c r="A756" s="14"/>
    </row>
    <row r="757" spans="1:1" ht="15.75" customHeight="1" x14ac:dyDescent="0.2">
      <c r="A757" s="14"/>
    </row>
    <row r="758" spans="1:1" ht="15.75" customHeight="1" x14ac:dyDescent="0.2">
      <c r="A758" s="14"/>
    </row>
    <row r="759" spans="1:1" ht="15.75" customHeight="1" x14ac:dyDescent="0.2">
      <c r="A759" s="14"/>
    </row>
    <row r="760" spans="1:1" ht="15.75" customHeight="1" x14ac:dyDescent="0.2">
      <c r="A760" s="14"/>
    </row>
    <row r="761" spans="1:1" ht="15.75" customHeight="1" x14ac:dyDescent="0.2">
      <c r="A761" s="14"/>
    </row>
    <row r="762" spans="1:1" ht="15.75" customHeight="1" x14ac:dyDescent="0.2">
      <c r="A762" s="14"/>
    </row>
    <row r="763" spans="1:1" ht="15.75" customHeight="1" x14ac:dyDescent="0.2">
      <c r="A763" s="14"/>
    </row>
    <row r="764" spans="1:1" ht="15.75" customHeight="1" x14ac:dyDescent="0.2">
      <c r="A764" s="14"/>
    </row>
    <row r="765" spans="1:1" ht="15.75" customHeight="1" x14ac:dyDescent="0.2">
      <c r="A765" s="14"/>
    </row>
    <row r="766" spans="1:1" ht="15.75" customHeight="1" x14ac:dyDescent="0.2">
      <c r="A766" s="14"/>
    </row>
    <row r="767" spans="1:1" ht="15.75" customHeight="1" x14ac:dyDescent="0.2">
      <c r="A767" s="14"/>
    </row>
    <row r="768" spans="1:1" ht="15.75" customHeight="1" x14ac:dyDescent="0.2">
      <c r="A768" s="14"/>
    </row>
    <row r="769" spans="1:1" ht="15.75" customHeight="1" x14ac:dyDescent="0.2">
      <c r="A769" s="14"/>
    </row>
    <row r="770" spans="1:1" ht="15.75" customHeight="1" x14ac:dyDescent="0.2">
      <c r="A770" s="14"/>
    </row>
    <row r="771" spans="1:1" ht="15.75" customHeight="1" x14ac:dyDescent="0.2">
      <c r="A771" s="14"/>
    </row>
    <row r="772" spans="1:1" ht="15.75" customHeight="1" x14ac:dyDescent="0.2">
      <c r="A772" s="14"/>
    </row>
    <row r="773" spans="1:1" ht="15.75" customHeight="1" x14ac:dyDescent="0.2">
      <c r="A773" s="14"/>
    </row>
    <row r="774" spans="1:1" ht="15.75" customHeight="1" x14ac:dyDescent="0.2">
      <c r="A774" s="14"/>
    </row>
    <row r="775" spans="1:1" ht="15.75" customHeight="1" x14ac:dyDescent="0.2">
      <c r="A775" s="14"/>
    </row>
    <row r="776" spans="1:1" ht="15.75" customHeight="1" x14ac:dyDescent="0.2">
      <c r="A776" s="14"/>
    </row>
    <row r="777" spans="1:1" ht="15.75" customHeight="1" x14ac:dyDescent="0.2">
      <c r="A777" s="14"/>
    </row>
    <row r="778" spans="1:1" ht="15.75" customHeight="1" x14ac:dyDescent="0.2">
      <c r="A778" s="14"/>
    </row>
    <row r="779" spans="1:1" ht="15.75" customHeight="1" x14ac:dyDescent="0.2">
      <c r="A779" s="14"/>
    </row>
    <row r="780" spans="1:1" ht="15.75" customHeight="1" x14ac:dyDescent="0.2">
      <c r="A780" s="14"/>
    </row>
    <row r="781" spans="1:1" ht="15.75" customHeight="1" x14ac:dyDescent="0.2">
      <c r="A781" s="14"/>
    </row>
    <row r="782" spans="1:1" ht="15.75" customHeight="1" x14ac:dyDescent="0.2">
      <c r="A782" s="14"/>
    </row>
    <row r="783" spans="1:1" ht="15.75" customHeight="1" x14ac:dyDescent="0.2">
      <c r="A783" s="14"/>
    </row>
    <row r="784" spans="1:1" ht="15.75" customHeight="1" x14ac:dyDescent="0.2">
      <c r="A784" s="14"/>
    </row>
    <row r="785" spans="1:1" ht="15.75" customHeight="1" x14ac:dyDescent="0.2">
      <c r="A785" s="14"/>
    </row>
    <row r="786" spans="1:1" ht="15.75" customHeight="1" x14ac:dyDescent="0.2">
      <c r="A786" s="14"/>
    </row>
    <row r="787" spans="1:1" ht="15.75" customHeight="1" x14ac:dyDescent="0.2">
      <c r="A787" s="14"/>
    </row>
    <row r="788" spans="1:1" ht="15.75" customHeight="1" x14ac:dyDescent="0.2">
      <c r="A788" s="14"/>
    </row>
    <row r="789" spans="1:1" ht="15.75" customHeight="1" x14ac:dyDescent="0.2">
      <c r="A789" s="14"/>
    </row>
    <row r="790" spans="1:1" ht="15.75" customHeight="1" x14ac:dyDescent="0.2">
      <c r="A790" s="14"/>
    </row>
    <row r="791" spans="1:1" ht="15.75" customHeight="1" x14ac:dyDescent="0.2">
      <c r="A791" s="14"/>
    </row>
    <row r="792" spans="1:1" ht="15.75" customHeight="1" x14ac:dyDescent="0.2">
      <c r="A792" s="14"/>
    </row>
    <row r="793" spans="1:1" ht="15.75" customHeight="1" x14ac:dyDescent="0.2">
      <c r="A793" s="14"/>
    </row>
    <row r="794" spans="1:1" ht="15.75" customHeight="1" x14ac:dyDescent="0.2">
      <c r="A794" s="14"/>
    </row>
    <row r="795" spans="1:1" ht="15.75" customHeight="1" x14ac:dyDescent="0.2">
      <c r="A795" s="14"/>
    </row>
    <row r="796" spans="1:1" ht="15.75" customHeight="1" x14ac:dyDescent="0.2">
      <c r="A796" s="14"/>
    </row>
    <row r="797" spans="1:1" ht="15.75" customHeight="1" x14ac:dyDescent="0.2">
      <c r="A797" s="14"/>
    </row>
    <row r="798" spans="1:1" ht="15.75" customHeight="1" x14ac:dyDescent="0.2">
      <c r="A798" s="14"/>
    </row>
    <row r="799" spans="1:1" ht="15.75" customHeight="1" x14ac:dyDescent="0.2">
      <c r="A799" s="14"/>
    </row>
    <row r="800" spans="1:1" ht="15.75" customHeight="1" x14ac:dyDescent="0.2">
      <c r="A800" s="14"/>
    </row>
    <row r="801" spans="1:1" ht="15.75" customHeight="1" x14ac:dyDescent="0.2">
      <c r="A801" s="14"/>
    </row>
    <row r="802" spans="1:1" ht="15.75" customHeight="1" x14ac:dyDescent="0.2">
      <c r="A802" s="14"/>
    </row>
    <row r="803" spans="1:1" ht="15.75" customHeight="1" x14ac:dyDescent="0.2">
      <c r="A803" s="14"/>
    </row>
    <row r="804" spans="1:1" ht="15.75" customHeight="1" x14ac:dyDescent="0.2">
      <c r="A804" s="14"/>
    </row>
    <row r="805" spans="1:1" ht="15.75" customHeight="1" x14ac:dyDescent="0.2">
      <c r="A805" s="14"/>
    </row>
    <row r="806" spans="1:1" ht="15.75" customHeight="1" x14ac:dyDescent="0.2">
      <c r="A806" s="14"/>
    </row>
    <row r="807" spans="1:1" ht="15.75" customHeight="1" x14ac:dyDescent="0.2">
      <c r="A807" s="14"/>
    </row>
    <row r="808" spans="1:1" ht="15.75" customHeight="1" x14ac:dyDescent="0.2">
      <c r="A808" s="14"/>
    </row>
    <row r="809" spans="1:1" ht="15.75" customHeight="1" x14ac:dyDescent="0.2">
      <c r="A809" s="14"/>
    </row>
    <row r="810" spans="1:1" ht="15.75" customHeight="1" x14ac:dyDescent="0.2">
      <c r="A810" s="14"/>
    </row>
    <row r="811" spans="1:1" ht="15.75" customHeight="1" x14ac:dyDescent="0.2">
      <c r="A811" s="14"/>
    </row>
    <row r="812" spans="1:1" ht="15.75" customHeight="1" x14ac:dyDescent="0.2">
      <c r="A812" s="14"/>
    </row>
    <row r="813" spans="1:1" ht="15.75" customHeight="1" x14ac:dyDescent="0.2">
      <c r="A813" s="14"/>
    </row>
    <row r="814" spans="1:1" ht="15.75" customHeight="1" x14ac:dyDescent="0.2">
      <c r="A814" s="14"/>
    </row>
    <row r="815" spans="1:1" ht="15.75" customHeight="1" x14ac:dyDescent="0.2">
      <c r="A815" s="14"/>
    </row>
    <row r="816" spans="1:1" ht="15.75" customHeight="1" x14ac:dyDescent="0.2">
      <c r="A816" s="14"/>
    </row>
    <row r="817" spans="1:1" ht="15.75" customHeight="1" x14ac:dyDescent="0.2">
      <c r="A817" s="14"/>
    </row>
    <row r="818" spans="1:1" ht="15.75" customHeight="1" x14ac:dyDescent="0.2">
      <c r="A818" s="14"/>
    </row>
    <row r="819" spans="1:1" ht="15.75" customHeight="1" x14ac:dyDescent="0.2">
      <c r="A819" s="14"/>
    </row>
    <row r="820" spans="1:1" ht="15.75" customHeight="1" x14ac:dyDescent="0.2">
      <c r="A820" s="14"/>
    </row>
    <row r="821" spans="1:1" ht="15.75" customHeight="1" x14ac:dyDescent="0.2">
      <c r="A821" s="14"/>
    </row>
    <row r="822" spans="1:1" ht="15.75" customHeight="1" x14ac:dyDescent="0.2">
      <c r="A822" s="14"/>
    </row>
    <row r="823" spans="1:1" ht="15.75" customHeight="1" x14ac:dyDescent="0.2">
      <c r="A823" s="14"/>
    </row>
    <row r="824" spans="1:1" ht="15.75" customHeight="1" x14ac:dyDescent="0.2">
      <c r="A824" s="14"/>
    </row>
    <row r="825" spans="1:1" ht="15.75" customHeight="1" x14ac:dyDescent="0.2">
      <c r="A825" s="14"/>
    </row>
    <row r="826" spans="1:1" ht="15.75" customHeight="1" x14ac:dyDescent="0.2">
      <c r="A826" s="14"/>
    </row>
    <row r="827" spans="1:1" ht="15.75" customHeight="1" x14ac:dyDescent="0.2">
      <c r="A827" s="14"/>
    </row>
    <row r="828" spans="1:1" ht="15.75" customHeight="1" x14ac:dyDescent="0.2">
      <c r="A828" s="14"/>
    </row>
    <row r="829" spans="1:1" ht="15.75" customHeight="1" x14ac:dyDescent="0.2">
      <c r="A829" s="14"/>
    </row>
    <row r="830" spans="1:1" ht="15.75" customHeight="1" x14ac:dyDescent="0.2">
      <c r="A830" s="14"/>
    </row>
    <row r="831" spans="1:1" ht="15.75" customHeight="1" x14ac:dyDescent="0.2">
      <c r="A831" s="14"/>
    </row>
    <row r="832" spans="1:1" ht="15.75" customHeight="1" x14ac:dyDescent="0.2">
      <c r="A832" s="14"/>
    </row>
    <row r="833" spans="1:1" ht="15.75" customHeight="1" x14ac:dyDescent="0.2">
      <c r="A833" s="14"/>
    </row>
    <row r="834" spans="1:1" ht="15.75" customHeight="1" x14ac:dyDescent="0.2">
      <c r="A834" s="14"/>
    </row>
    <row r="835" spans="1:1" ht="15.75" customHeight="1" x14ac:dyDescent="0.2">
      <c r="A835" s="14"/>
    </row>
    <row r="836" spans="1:1" ht="15.75" customHeight="1" x14ac:dyDescent="0.2">
      <c r="A836" s="14"/>
    </row>
    <row r="837" spans="1:1" ht="15.75" customHeight="1" x14ac:dyDescent="0.2">
      <c r="A837" s="14"/>
    </row>
    <row r="838" spans="1:1" ht="15.75" customHeight="1" x14ac:dyDescent="0.2">
      <c r="A838" s="14"/>
    </row>
    <row r="839" spans="1:1" ht="15.75" customHeight="1" x14ac:dyDescent="0.2">
      <c r="A839" s="14"/>
    </row>
    <row r="840" spans="1:1" ht="15.75" customHeight="1" x14ac:dyDescent="0.2">
      <c r="A840" s="14"/>
    </row>
    <row r="841" spans="1:1" ht="15.75" customHeight="1" x14ac:dyDescent="0.2">
      <c r="A841" s="14"/>
    </row>
    <row r="842" spans="1:1" ht="15.75" customHeight="1" x14ac:dyDescent="0.2">
      <c r="A842" s="14"/>
    </row>
    <row r="843" spans="1:1" ht="15.75" customHeight="1" x14ac:dyDescent="0.2">
      <c r="A843" s="14"/>
    </row>
    <row r="844" spans="1:1" ht="15.75" customHeight="1" x14ac:dyDescent="0.2">
      <c r="A844" s="14"/>
    </row>
    <row r="845" spans="1:1" ht="15.75" customHeight="1" x14ac:dyDescent="0.2">
      <c r="A845" s="14"/>
    </row>
    <row r="846" spans="1:1" ht="15.75" customHeight="1" x14ac:dyDescent="0.2">
      <c r="A846" s="14"/>
    </row>
    <row r="847" spans="1:1" ht="15.75" customHeight="1" x14ac:dyDescent="0.2">
      <c r="A847" s="14"/>
    </row>
    <row r="848" spans="1:1" ht="15.75" customHeight="1" x14ac:dyDescent="0.2">
      <c r="A848" s="14"/>
    </row>
    <row r="849" spans="1:1" ht="15.75" customHeight="1" x14ac:dyDescent="0.2">
      <c r="A849" s="14"/>
    </row>
    <row r="850" spans="1:1" ht="15.75" customHeight="1" x14ac:dyDescent="0.2">
      <c r="A850" s="14"/>
    </row>
    <row r="851" spans="1:1" ht="15.75" customHeight="1" x14ac:dyDescent="0.2">
      <c r="A851" s="14"/>
    </row>
    <row r="852" spans="1:1" ht="15.75" customHeight="1" x14ac:dyDescent="0.2">
      <c r="A852" s="14"/>
    </row>
    <row r="853" spans="1:1" ht="15.75" customHeight="1" x14ac:dyDescent="0.2">
      <c r="A853" s="14"/>
    </row>
    <row r="854" spans="1:1" ht="15.75" customHeight="1" x14ac:dyDescent="0.2">
      <c r="A854" s="14"/>
    </row>
    <row r="855" spans="1:1" ht="15.75" customHeight="1" x14ac:dyDescent="0.2">
      <c r="A855" s="14"/>
    </row>
    <row r="856" spans="1:1" ht="15.75" customHeight="1" x14ac:dyDescent="0.2">
      <c r="A856" s="14"/>
    </row>
    <row r="857" spans="1:1" ht="15.75" customHeight="1" x14ac:dyDescent="0.2">
      <c r="A857" s="14"/>
    </row>
    <row r="858" spans="1:1" ht="15.75" customHeight="1" x14ac:dyDescent="0.2">
      <c r="A858" s="14"/>
    </row>
    <row r="859" spans="1:1" ht="15.75" customHeight="1" x14ac:dyDescent="0.2">
      <c r="A859" s="14"/>
    </row>
    <row r="860" spans="1:1" ht="15.75" customHeight="1" x14ac:dyDescent="0.2">
      <c r="A860" s="14"/>
    </row>
    <row r="861" spans="1:1" ht="15.75" customHeight="1" x14ac:dyDescent="0.2">
      <c r="A861" s="14"/>
    </row>
    <row r="862" spans="1:1" ht="15.75" customHeight="1" x14ac:dyDescent="0.2">
      <c r="A862" s="14"/>
    </row>
    <row r="863" spans="1:1" ht="15.75" customHeight="1" x14ac:dyDescent="0.2">
      <c r="A863" s="14"/>
    </row>
    <row r="864" spans="1:1" ht="15.75" customHeight="1" x14ac:dyDescent="0.2">
      <c r="A864" s="14"/>
    </row>
    <row r="865" spans="1:1" ht="15.75" customHeight="1" x14ac:dyDescent="0.2">
      <c r="A865" s="14"/>
    </row>
    <row r="866" spans="1:1" ht="15.75" customHeight="1" x14ac:dyDescent="0.2">
      <c r="A866" s="14"/>
    </row>
    <row r="867" spans="1:1" ht="15.75" customHeight="1" x14ac:dyDescent="0.2">
      <c r="A867" s="14"/>
    </row>
    <row r="868" spans="1:1" ht="15.75" customHeight="1" x14ac:dyDescent="0.2">
      <c r="A868" s="14"/>
    </row>
    <row r="869" spans="1:1" ht="15.75" customHeight="1" x14ac:dyDescent="0.2">
      <c r="A869" s="14"/>
    </row>
    <row r="870" spans="1:1" ht="15.75" customHeight="1" x14ac:dyDescent="0.2">
      <c r="A870" s="14"/>
    </row>
    <row r="871" spans="1:1" ht="15.75" customHeight="1" x14ac:dyDescent="0.2">
      <c r="A871" s="14"/>
    </row>
    <row r="872" spans="1:1" ht="15.75" customHeight="1" x14ac:dyDescent="0.2">
      <c r="A872" s="14"/>
    </row>
    <row r="873" spans="1:1" ht="15.75" customHeight="1" x14ac:dyDescent="0.2">
      <c r="A873" s="14"/>
    </row>
    <row r="874" spans="1:1" ht="15.75" customHeight="1" x14ac:dyDescent="0.2">
      <c r="A874" s="14"/>
    </row>
    <row r="875" spans="1:1" ht="15.75" customHeight="1" x14ac:dyDescent="0.2">
      <c r="A875" s="14"/>
    </row>
    <row r="876" spans="1:1" ht="15.75" customHeight="1" x14ac:dyDescent="0.2">
      <c r="A876" s="14"/>
    </row>
    <row r="877" spans="1:1" ht="15.75" customHeight="1" x14ac:dyDescent="0.2">
      <c r="A877" s="14"/>
    </row>
    <row r="878" spans="1:1" ht="15.75" customHeight="1" x14ac:dyDescent="0.2">
      <c r="A878" s="14"/>
    </row>
    <row r="879" spans="1:1" ht="15.75" customHeight="1" x14ac:dyDescent="0.2">
      <c r="A879" s="14"/>
    </row>
    <row r="880" spans="1:1" ht="15.75" customHeight="1" x14ac:dyDescent="0.2">
      <c r="A880" s="14"/>
    </row>
    <row r="881" spans="1:1" ht="15.75" customHeight="1" x14ac:dyDescent="0.2">
      <c r="A881" s="14"/>
    </row>
    <row r="882" spans="1:1" ht="15.75" customHeight="1" x14ac:dyDescent="0.2">
      <c r="A882" s="14"/>
    </row>
    <row r="883" spans="1:1" ht="15.75" customHeight="1" x14ac:dyDescent="0.2">
      <c r="A883" s="14"/>
    </row>
    <row r="884" spans="1:1" ht="15.75" customHeight="1" x14ac:dyDescent="0.2">
      <c r="A884" s="14"/>
    </row>
    <row r="885" spans="1:1" ht="15.75" customHeight="1" x14ac:dyDescent="0.2">
      <c r="A885" s="14"/>
    </row>
    <row r="886" spans="1:1" ht="15.75" customHeight="1" x14ac:dyDescent="0.2">
      <c r="A886" s="14"/>
    </row>
    <row r="887" spans="1:1" ht="15.75" customHeight="1" x14ac:dyDescent="0.2">
      <c r="A887" s="14"/>
    </row>
    <row r="888" spans="1:1" ht="15.75" customHeight="1" x14ac:dyDescent="0.2">
      <c r="A888" s="14"/>
    </row>
    <row r="889" spans="1:1" ht="15.75" customHeight="1" x14ac:dyDescent="0.2">
      <c r="A889" s="14"/>
    </row>
    <row r="890" spans="1:1" ht="15.75" customHeight="1" x14ac:dyDescent="0.2">
      <c r="A890" s="14"/>
    </row>
    <row r="891" spans="1:1" ht="15.75" customHeight="1" x14ac:dyDescent="0.2">
      <c r="A891" s="14"/>
    </row>
    <row r="892" spans="1:1" ht="15.75" customHeight="1" x14ac:dyDescent="0.2">
      <c r="A892" s="14"/>
    </row>
    <row r="893" spans="1:1" ht="15.75" customHeight="1" x14ac:dyDescent="0.2">
      <c r="A893" s="14"/>
    </row>
    <row r="894" spans="1:1" ht="15.75" customHeight="1" x14ac:dyDescent="0.2">
      <c r="A894" s="14"/>
    </row>
    <row r="895" spans="1:1" ht="15.75" customHeight="1" x14ac:dyDescent="0.2">
      <c r="A895" s="14"/>
    </row>
    <row r="896" spans="1:1" ht="15.75" customHeight="1" x14ac:dyDescent="0.2">
      <c r="A896" s="14"/>
    </row>
    <row r="897" spans="1:1" ht="15.75" customHeight="1" x14ac:dyDescent="0.2">
      <c r="A897" s="14"/>
    </row>
    <row r="898" spans="1:1" ht="15.75" customHeight="1" x14ac:dyDescent="0.2">
      <c r="A898" s="14"/>
    </row>
    <row r="899" spans="1:1" ht="15.75" customHeight="1" x14ac:dyDescent="0.2">
      <c r="A899" s="14"/>
    </row>
    <row r="900" spans="1:1" ht="15.75" customHeight="1" x14ac:dyDescent="0.2">
      <c r="A900" s="14"/>
    </row>
    <row r="901" spans="1:1" ht="15.75" customHeight="1" x14ac:dyDescent="0.2">
      <c r="A901" s="14"/>
    </row>
    <row r="902" spans="1:1" ht="15.75" customHeight="1" x14ac:dyDescent="0.2">
      <c r="A902" s="14"/>
    </row>
    <row r="903" spans="1:1" ht="15.75" customHeight="1" x14ac:dyDescent="0.2">
      <c r="A903" s="14"/>
    </row>
    <row r="904" spans="1:1" ht="15.75" customHeight="1" x14ac:dyDescent="0.2">
      <c r="A904" s="14"/>
    </row>
    <row r="905" spans="1:1" ht="15.75" customHeight="1" x14ac:dyDescent="0.2">
      <c r="A905" s="14"/>
    </row>
    <row r="906" spans="1:1" ht="15.75" customHeight="1" x14ac:dyDescent="0.2">
      <c r="A906" s="14"/>
    </row>
    <row r="907" spans="1:1" ht="15.75" customHeight="1" x14ac:dyDescent="0.2">
      <c r="A907" s="14"/>
    </row>
    <row r="908" spans="1:1" ht="15.75" customHeight="1" x14ac:dyDescent="0.2">
      <c r="A908" s="14"/>
    </row>
    <row r="909" spans="1:1" ht="15.75" customHeight="1" x14ac:dyDescent="0.2">
      <c r="A909" s="14"/>
    </row>
    <row r="910" spans="1:1" ht="15.75" customHeight="1" x14ac:dyDescent="0.2">
      <c r="A910" s="14"/>
    </row>
    <row r="911" spans="1:1" ht="15.75" customHeight="1" x14ac:dyDescent="0.2">
      <c r="A911" s="14"/>
    </row>
    <row r="912" spans="1:1" ht="15.75" customHeight="1" x14ac:dyDescent="0.2">
      <c r="A912" s="14"/>
    </row>
    <row r="913" spans="1:1" ht="15.75" customHeight="1" x14ac:dyDescent="0.2">
      <c r="A913" s="14"/>
    </row>
    <row r="914" spans="1:1" ht="15.75" customHeight="1" x14ac:dyDescent="0.2">
      <c r="A914" s="14"/>
    </row>
    <row r="915" spans="1:1" ht="15.75" customHeight="1" x14ac:dyDescent="0.2">
      <c r="A915" s="14"/>
    </row>
    <row r="916" spans="1:1" ht="15.75" customHeight="1" x14ac:dyDescent="0.2">
      <c r="A916" s="14"/>
    </row>
    <row r="917" spans="1:1" ht="15.75" customHeight="1" x14ac:dyDescent="0.2">
      <c r="A917" s="14"/>
    </row>
    <row r="918" spans="1:1" ht="15.75" customHeight="1" x14ac:dyDescent="0.2">
      <c r="A918" s="14"/>
    </row>
    <row r="919" spans="1:1" ht="15.75" customHeight="1" x14ac:dyDescent="0.2">
      <c r="A919" s="14"/>
    </row>
    <row r="920" spans="1:1" ht="15.75" customHeight="1" x14ac:dyDescent="0.2">
      <c r="A920" s="14"/>
    </row>
    <row r="921" spans="1:1" ht="15.75" customHeight="1" x14ac:dyDescent="0.2">
      <c r="A921" s="14"/>
    </row>
    <row r="922" spans="1:1" ht="15.75" customHeight="1" x14ac:dyDescent="0.2">
      <c r="A922" s="14"/>
    </row>
    <row r="923" spans="1:1" ht="15.75" customHeight="1" x14ac:dyDescent="0.2">
      <c r="A923" s="14"/>
    </row>
    <row r="924" spans="1:1" ht="15.75" customHeight="1" x14ac:dyDescent="0.2">
      <c r="A924" s="14"/>
    </row>
    <row r="925" spans="1:1" ht="15.75" customHeight="1" x14ac:dyDescent="0.2">
      <c r="A925" s="14"/>
    </row>
    <row r="926" spans="1:1" ht="15.75" customHeight="1" x14ac:dyDescent="0.2">
      <c r="A926" s="14"/>
    </row>
    <row r="927" spans="1:1" ht="15.75" customHeight="1" x14ac:dyDescent="0.2">
      <c r="A927" s="14"/>
    </row>
    <row r="928" spans="1:1" ht="15.75" customHeight="1" x14ac:dyDescent="0.2">
      <c r="A928" s="14"/>
    </row>
    <row r="929" spans="1:1" ht="15.75" customHeight="1" x14ac:dyDescent="0.2">
      <c r="A929" s="14"/>
    </row>
    <row r="930" spans="1:1" ht="15.75" customHeight="1" x14ac:dyDescent="0.2">
      <c r="A930" s="14"/>
    </row>
    <row r="931" spans="1:1" ht="15.75" customHeight="1" x14ac:dyDescent="0.2">
      <c r="A931" s="14"/>
    </row>
    <row r="932" spans="1:1" ht="15.75" customHeight="1" x14ac:dyDescent="0.2">
      <c r="A932" s="14"/>
    </row>
    <row r="933" spans="1:1" ht="15.75" customHeight="1" x14ac:dyDescent="0.2">
      <c r="A933" s="14"/>
    </row>
    <row r="934" spans="1:1" ht="15.75" customHeight="1" x14ac:dyDescent="0.2">
      <c r="A934" s="14"/>
    </row>
    <row r="935" spans="1:1" ht="15.75" customHeight="1" x14ac:dyDescent="0.2">
      <c r="A935" s="14"/>
    </row>
    <row r="936" spans="1:1" ht="15.75" customHeight="1" x14ac:dyDescent="0.2">
      <c r="A936" s="14"/>
    </row>
    <row r="937" spans="1:1" ht="15.75" customHeight="1" x14ac:dyDescent="0.2">
      <c r="A937" s="14"/>
    </row>
    <row r="938" spans="1:1" ht="15.75" customHeight="1" x14ac:dyDescent="0.2">
      <c r="A938" s="14"/>
    </row>
    <row r="939" spans="1:1" ht="15.75" customHeight="1" x14ac:dyDescent="0.2">
      <c r="A939" s="14"/>
    </row>
    <row r="940" spans="1:1" ht="15.75" customHeight="1" x14ac:dyDescent="0.2">
      <c r="A940" s="14"/>
    </row>
    <row r="941" spans="1:1" ht="15.75" customHeight="1" x14ac:dyDescent="0.2">
      <c r="A941" s="14"/>
    </row>
    <row r="942" spans="1:1" ht="15.75" customHeight="1" x14ac:dyDescent="0.2">
      <c r="A942" s="14"/>
    </row>
    <row r="943" spans="1:1" ht="15.75" customHeight="1" x14ac:dyDescent="0.2">
      <c r="A943" s="14"/>
    </row>
    <row r="944" spans="1:1" ht="15.75" customHeight="1" x14ac:dyDescent="0.2">
      <c r="A944" s="14"/>
    </row>
    <row r="945" spans="1:1" ht="15.75" customHeight="1" x14ac:dyDescent="0.2">
      <c r="A945" s="14"/>
    </row>
    <row r="946" spans="1:1" ht="15.75" customHeight="1" x14ac:dyDescent="0.2">
      <c r="A946" s="14"/>
    </row>
    <row r="947" spans="1:1" ht="15.75" customHeight="1" x14ac:dyDescent="0.2">
      <c r="A947" s="14"/>
    </row>
    <row r="948" spans="1:1" ht="15.75" customHeight="1" x14ac:dyDescent="0.2">
      <c r="A948" s="14"/>
    </row>
    <row r="949" spans="1:1" ht="15.75" customHeight="1" x14ac:dyDescent="0.2">
      <c r="A949" s="14"/>
    </row>
    <row r="950" spans="1:1" ht="15.75" customHeight="1" x14ac:dyDescent="0.2">
      <c r="A950" s="14"/>
    </row>
    <row r="951" spans="1:1" ht="15.75" customHeight="1" x14ac:dyDescent="0.2">
      <c r="A951" s="14"/>
    </row>
    <row r="952" spans="1:1" ht="15.75" customHeight="1" x14ac:dyDescent="0.2">
      <c r="A952" s="14"/>
    </row>
    <row r="953" spans="1:1" ht="15.75" customHeight="1" x14ac:dyDescent="0.2">
      <c r="A953" s="14"/>
    </row>
    <row r="954" spans="1:1" ht="15.75" customHeight="1" x14ac:dyDescent="0.2">
      <c r="A954" s="14"/>
    </row>
    <row r="955" spans="1:1" ht="15.75" customHeight="1" x14ac:dyDescent="0.2">
      <c r="A955" s="14"/>
    </row>
    <row r="956" spans="1:1" ht="15.75" customHeight="1" x14ac:dyDescent="0.2">
      <c r="A956" s="14"/>
    </row>
    <row r="957" spans="1:1" ht="15.75" customHeight="1" x14ac:dyDescent="0.2">
      <c r="A957" s="14"/>
    </row>
    <row r="958" spans="1:1" ht="15.75" customHeight="1" x14ac:dyDescent="0.2">
      <c r="A958" s="14"/>
    </row>
    <row r="959" spans="1:1" ht="15.75" customHeight="1" x14ac:dyDescent="0.2">
      <c r="A959" s="14"/>
    </row>
    <row r="960" spans="1:1" ht="15.75" customHeight="1" x14ac:dyDescent="0.2">
      <c r="A960" s="14"/>
    </row>
    <row r="961" spans="1:1" ht="15.75" customHeight="1" x14ac:dyDescent="0.2">
      <c r="A961" s="14"/>
    </row>
    <row r="962" spans="1:1" ht="15.75" customHeight="1" x14ac:dyDescent="0.2">
      <c r="A962" s="14"/>
    </row>
    <row r="963" spans="1:1" ht="15.75" customHeight="1" x14ac:dyDescent="0.2">
      <c r="A963" s="14"/>
    </row>
    <row r="964" spans="1:1" ht="15.75" customHeight="1" x14ac:dyDescent="0.2">
      <c r="A964" s="14"/>
    </row>
    <row r="965" spans="1:1" ht="15.75" customHeight="1" x14ac:dyDescent="0.2">
      <c r="A965" s="14"/>
    </row>
    <row r="966" spans="1:1" ht="15.75" customHeight="1" x14ac:dyDescent="0.2">
      <c r="A966" s="14"/>
    </row>
    <row r="967" spans="1:1" ht="15.75" customHeight="1" x14ac:dyDescent="0.2">
      <c r="A967" s="14"/>
    </row>
    <row r="968" spans="1:1" ht="15.75" customHeight="1" x14ac:dyDescent="0.2">
      <c r="A968" s="14"/>
    </row>
    <row r="969" spans="1:1" ht="15.75" customHeight="1" x14ac:dyDescent="0.2">
      <c r="A969" s="14"/>
    </row>
    <row r="970" spans="1:1" ht="15.75" customHeight="1" x14ac:dyDescent="0.2">
      <c r="A970" s="14"/>
    </row>
    <row r="971" spans="1:1" ht="15.75" customHeight="1" x14ac:dyDescent="0.2">
      <c r="A971" s="14"/>
    </row>
    <row r="972" spans="1:1" ht="15.75" customHeight="1" x14ac:dyDescent="0.2">
      <c r="A972" s="14"/>
    </row>
    <row r="973" spans="1:1" ht="15.75" customHeight="1" x14ac:dyDescent="0.2">
      <c r="A973" s="14"/>
    </row>
    <row r="974" spans="1:1" ht="15.75" customHeight="1" x14ac:dyDescent="0.2">
      <c r="A974" s="14"/>
    </row>
    <row r="975" spans="1:1" ht="15.75" customHeight="1" x14ac:dyDescent="0.2">
      <c r="A975" s="14"/>
    </row>
    <row r="976" spans="1:1" ht="15.75" customHeight="1" x14ac:dyDescent="0.2">
      <c r="A976" s="14"/>
    </row>
    <row r="977" spans="1:1" ht="15.75" customHeight="1" x14ac:dyDescent="0.2">
      <c r="A977" s="14"/>
    </row>
    <row r="978" spans="1:1" ht="15.75" customHeight="1" x14ac:dyDescent="0.2">
      <c r="A978" s="14"/>
    </row>
    <row r="979" spans="1:1" ht="15.75" customHeight="1" x14ac:dyDescent="0.2">
      <c r="A979" s="14"/>
    </row>
    <row r="980" spans="1:1" ht="15.75" customHeight="1" x14ac:dyDescent="0.2">
      <c r="A980" s="14"/>
    </row>
    <row r="981" spans="1:1" ht="15.75" customHeight="1" x14ac:dyDescent="0.2">
      <c r="A981" s="14"/>
    </row>
    <row r="982" spans="1:1" ht="15.75" customHeight="1" x14ac:dyDescent="0.2">
      <c r="A982" s="14"/>
    </row>
    <row r="983" spans="1:1" ht="15.75" customHeight="1" x14ac:dyDescent="0.2">
      <c r="A983" s="14"/>
    </row>
    <row r="984" spans="1:1" ht="15.75" customHeight="1" x14ac:dyDescent="0.2">
      <c r="A984" s="14"/>
    </row>
    <row r="985" spans="1:1" ht="15.75" customHeight="1" x14ac:dyDescent="0.2">
      <c r="A985" s="14"/>
    </row>
    <row r="986" spans="1:1" ht="15.75" customHeight="1" x14ac:dyDescent="0.2">
      <c r="A986" s="14"/>
    </row>
    <row r="987" spans="1:1" ht="15.75" customHeight="1" x14ac:dyDescent="0.2">
      <c r="A987" s="14"/>
    </row>
    <row r="988" spans="1:1" ht="15.75" customHeight="1" x14ac:dyDescent="0.2">
      <c r="A988" s="14"/>
    </row>
    <row r="989" spans="1:1" ht="15.75" customHeight="1" x14ac:dyDescent="0.2">
      <c r="A989" s="14"/>
    </row>
    <row r="990" spans="1:1" ht="15.75" customHeight="1" x14ac:dyDescent="0.2">
      <c r="A990" s="14"/>
    </row>
    <row r="991" spans="1:1" ht="15.75" customHeight="1" x14ac:dyDescent="0.2">
      <c r="A991" s="14"/>
    </row>
    <row r="992" spans="1:1" ht="15.75" customHeight="1" x14ac:dyDescent="0.2">
      <c r="A992" s="14"/>
    </row>
    <row r="993" spans="1:1" ht="15.75" customHeight="1" x14ac:dyDescent="0.2">
      <c r="A993" s="14"/>
    </row>
    <row r="994" spans="1:1" ht="15.75" customHeight="1" x14ac:dyDescent="0.2">
      <c r="A994" s="14"/>
    </row>
    <row r="995" spans="1:1" ht="15.75" customHeight="1" x14ac:dyDescent="0.2">
      <c r="A995" s="14"/>
    </row>
    <row r="996" spans="1:1" ht="15.75" customHeight="1" x14ac:dyDescent="0.2">
      <c r="A996" s="14"/>
    </row>
    <row r="997" spans="1:1" ht="15.75" customHeight="1" x14ac:dyDescent="0.2">
      <c r="A997" s="14"/>
    </row>
    <row r="998" spans="1:1" ht="15.75" customHeight="1" x14ac:dyDescent="0.2">
      <c r="A998" s="14"/>
    </row>
    <row r="999" spans="1:1" ht="15.75" customHeight="1" x14ac:dyDescent="0.2">
      <c r="A999" s="14"/>
    </row>
    <row r="1000" spans="1:1" ht="15.75" customHeight="1" x14ac:dyDescent="0.2">
      <c r="A1000" s="1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Arkusz11</vt:lpstr>
      <vt:lpstr>Budżet</vt:lpstr>
      <vt:lpstr>dane do wniosku</vt:lpstr>
      <vt:lpstr>poz_budzet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Vostro</cp:lastModifiedBy>
  <cp:lastPrinted>2015-08-28T16:45:39Z</cp:lastPrinted>
  <dcterms:created xsi:type="dcterms:W3CDTF">2015-07-15T13:43:54Z</dcterms:created>
  <dcterms:modified xsi:type="dcterms:W3CDTF">2017-08-01T13:01:31Z</dcterms:modified>
</cp:coreProperties>
</file>